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8130" yWindow="75" windowWidth="11055" windowHeight="11310" tabRatio="867" activeTab="1"/>
  </bookViews>
  <sheets>
    <sheet name="ю14" sheetId="1" r:id="rId1"/>
    <sheet name="ю12" sheetId="2" r:id="rId2"/>
    <sheet name="д14" sheetId="3" r:id="rId3"/>
    <sheet name="д12" sheetId="4" r:id="rId4"/>
    <sheet name="Пары юноши до 12 лет" sheetId="5" r:id="rId5"/>
    <sheet name="Пары юноши до 14 лет " sheetId="6" r:id="rId6"/>
    <sheet name="Пары девушки до 12 лет" sheetId="7" r:id="rId7"/>
    <sheet name="Пары девушки до 14 лет " sheetId="8" r:id="rId8"/>
  </sheets>
  <externalReferences>
    <externalReference r:id="rId11"/>
    <externalReference r:id="rId12"/>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3">'д12'!$A$1:$S$80</definedName>
    <definedName name="_xlnm.Print_Area" localSheetId="2">'д14'!$A$1:$S$80</definedName>
    <definedName name="_xlnm.Print_Area" localSheetId="6">'Пары девушки до 12 лет'!$A$1:$Q$83</definedName>
    <definedName name="_xlnm.Print_Area" localSheetId="7">'Пары девушки до 14 лет '!$A$1:$Q$83</definedName>
    <definedName name="_xlnm.Print_Area" localSheetId="4">'Пары юноши до 12 лет'!$A$1:$Q$83</definedName>
    <definedName name="_xlnm.Print_Area" localSheetId="5">'Пары юноши до 14 лет '!$A$1:$Q$83</definedName>
    <definedName name="_xlnm.Print_Area" localSheetId="1">'ю12'!$A$1:$U$82</definedName>
    <definedName name="_xlnm.Print_Area" localSheetId="0">'ю14'!$A$1:$S$80</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0"/>
          </rPr>
          <t>Before making the draw:
On the SiMain Draw Prep-sheet did you:
- fill in DA, WC, SE, Q?
- fill in the Seed Rankings?
- make the Seed Sort?
- look for and split tied players?
- if needed: re-make the Seed Sort?
If YES: continue making the draw
Otherwise: return to finish preparations</t>
        </r>
        <r>
          <rPr>
            <sz val="8"/>
            <color indexed="8"/>
            <rFont val="Tahoma"/>
            <family val="0"/>
          </rPr>
          <t xml:space="preserve">
</t>
        </r>
      </text>
    </comment>
  </commentList>
</comments>
</file>

<file path=xl/comments2.xml><?xml version="1.0" encoding="utf-8"?>
<comments xmlns="http://schemas.openxmlformats.org/spreadsheetml/2006/main">
  <authors>
    <author>Anders Wennberg</author>
  </authors>
  <commentList>
    <comment ref="D7" authorId="0">
      <text>
        <r>
          <rPr>
            <b/>
            <sz val="8"/>
            <color indexed="8"/>
            <rFont val="Tahoma"/>
            <family val="0"/>
          </rPr>
          <t>Before making the draw:
On the SiMain Draw Prep-sheet did you:
- fill in DA, WC, SE, Q?
- fill in the Seed Rankings?
- make the Seed Sort?
- look for and split tied players?
- if needed: re-make the Seed Sort?
If YES: continue making the draw
Otherwise: return to finish preparations</t>
        </r>
        <r>
          <rPr>
            <sz val="8"/>
            <color indexed="8"/>
            <rFont val="Tahoma"/>
            <family val="0"/>
          </rPr>
          <t xml:space="preserve">
</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0"/>
          </rPr>
          <t>Before making the draw:
On the SiMain Draw Prep-sheet did you:
- fill in DA, WC, SE, Q?
- fill in the Seed Rankings?
- make the Seed Sort?
- look for and split tied players?
- if needed: re-make the Seed Sort?
If YES: continue making the draw
Otherwise: return to finish preparations</t>
        </r>
        <r>
          <rPr>
            <sz val="8"/>
            <color indexed="8"/>
            <rFont val="Tahoma"/>
            <family val="0"/>
          </rPr>
          <t xml:space="preserve">
</t>
        </r>
      </text>
    </comment>
  </commentList>
</comments>
</file>

<file path=xl/comments4.xml><?xml version="1.0" encoding="utf-8"?>
<comments xmlns="http://schemas.openxmlformats.org/spreadsheetml/2006/main">
  <authors>
    <author>Anders Wennberg</author>
  </authors>
  <commentList>
    <comment ref="D7" authorId="0">
      <text>
        <r>
          <rPr>
            <b/>
            <sz val="8"/>
            <color indexed="8"/>
            <rFont val="Tahoma"/>
            <family val="0"/>
          </rPr>
          <t>Before making the draw:
On the SiMain Draw Prep-sheet did you:
- fill in DA, WC, SE, Q?
- fill in the Seed Rankings?
- make the Seed Sort?
- look for and split tied players?
- if needed: re-make the Seed Sort?
If YES: continue making the draw
Otherwise: return to finish preparations</t>
        </r>
        <r>
          <rPr>
            <sz val="8"/>
            <color indexed="8"/>
            <rFont val="Tahoma"/>
            <family val="0"/>
          </rPr>
          <t xml:space="preserve">
</t>
        </r>
      </text>
    </comment>
  </commentList>
</comments>
</file>

<file path=xl/sharedStrings.xml><?xml version="1.0" encoding="utf-8"?>
<sst xmlns="http://schemas.openxmlformats.org/spreadsheetml/2006/main" count="870" uniqueCount="270">
  <si>
    <t>CU</t>
  </si>
  <si>
    <t>Минск</t>
  </si>
  <si>
    <t>главный судья</t>
  </si>
  <si>
    <t>статус</t>
  </si>
  <si>
    <t>рейтинг</t>
  </si>
  <si>
    <t>посев</t>
  </si>
  <si>
    <t>фамилия</t>
  </si>
  <si>
    <t>имя</t>
  </si>
  <si>
    <t>город</t>
  </si>
  <si>
    <t>2круг</t>
  </si>
  <si>
    <t>четвертьфинал</t>
  </si>
  <si>
    <t>полуфинал</t>
  </si>
  <si>
    <t>финал</t>
  </si>
  <si>
    <t>3 место</t>
  </si>
  <si>
    <t xml:space="preserve">Главный судья                                                          </t>
  </si>
  <si>
    <t xml:space="preserve">  </t>
  </si>
  <si>
    <t>девушки до 12  лет</t>
  </si>
  <si>
    <t>Дарья</t>
  </si>
  <si>
    <t>Кузьмина</t>
  </si>
  <si>
    <t>юноши до 14  лет</t>
  </si>
  <si>
    <t>девушки до 14  лет</t>
  </si>
  <si>
    <t>Евгений</t>
  </si>
  <si>
    <t>Максим</t>
  </si>
  <si>
    <t>Никита</t>
  </si>
  <si>
    <t>Марк</t>
  </si>
  <si>
    <t>Х</t>
  </si>
  <si>
    <t>Артем</t>
  </si>
  <si>
    <t>Даниил</t>
  </si>
  <si>
    <t>Тимофей</t>
  </si>
  <si>
    <t>Алексей</t>
  </si>
  <si>
    <t>Владислав</t>
  </si>
  <si>
    <t>Глеб</t>
  </si>
  <si>
    <t>юноши до 12 лет</t>
  </si>
  <si>
    <t>Змеевский</t>
  </si>
  <si>
    <t>Цыганок</t>
  </si>
  <si>
    <t>Илья</t>
  </si>
  <si>
    <t>Михаил</t>
  </si>
  <si>
    <t>Пашукевич</t>
  </si>
  <si>
    <t>Дубровский</t>
  </si>
  <si>
    <t>Матиевич</t>
  </si>
  <si>
    <t>Антон</t>
  </si>
  <si>
    <t>Меркушев</t>
  </si>
  <si>
    <t>Мартинкевич</t>
  </si>
  <si>
    <t>Захар</t>
  </si>
  <si>
    <t>Ефремова</t>
  </si>
  <si>
    <t>Арина</t>
  </si>
  <si>
    <t>Ирина</t>
  </si>
  <si>
    <t>Анастасия</t>
  </si>
  <si>
    <t>Савицкая</t>
  </si>
  <si>
    <t>Мария</t>
  </si>
  <si>
    <t>Диана</t>
  </si>
  <si>
    <t>Юркова</t>
  </si>
  <si>
    <t>Ольга</t>
  </si>
  <si>
    <t>Анна</t>
  </si>
  <si>
    <t>Полина</t>
  </si>
  <si>
    <t>Виноградова</t>
  </si>
  <si>
    <t>Ульяна</t>
  </si>
  <si>
    <t>Ксения</t>
  </si>
  <si>
    <t>Валентина</t>
  </si>
  <si>
    <t>Лапцуева</t>
  </si>
  <si>
    <t>Яна</t>
  </si>
  <si>
    <t>Елизавета</t>
  </si>
  <si>
    <t xml:space="preserve">        Открытое первенство СДЮШОР по теннису</t>
  </si>
  <si>
    <t>среди юношей и девушек 12, 14 лет</t>
  </si>
  <si>
    <t>24-29 апреля 2016 г.</t>
  </si>
  <si>
    <t>Малахович А.А.</t>
  </si>
  <si>
    <t>Артур</t>
  </si>
  <si>
    <t>Тарасевич</t>
  </si>
  <si>
    <t>Горбацевич</t>
  </si>
  <si>
    <t>Тимур</t>
  </si>
  <si>
    <t>Юркевич</t>
  </si>
  <si>
    <t>Арутюнян</t>
  </si>
  <si>
    <t>Эрик</t>
  </si>
  <si>
    <t>.8</t>
  </si>
  <si>
    <t>Тарасюк</t>
  </si>
  <si>
    <t>Валерий</t>
  </si>
  <si>
    <t>.5</t>
  </si>
  <si>
    <t>Иванович</t>
  </si>
  <si>
    <t>Иван</t>
  </si>
  <si>
    <t>Лакуцевич</t>
  </si>
  <si>
    <t>.6</t>
  </si>
  <si>
    <t>Федоров</t>
  </si>
  <si>
    <t>Тихон</t>
  </si>
  <si>
    <t>Якубов</t>
  </si>
  <si>
    <t>Терешко</t>
  </si>
  <si>
    <t>Герчиков</t>
  </si>
  <si>
    <t>Казимир</t>
  </si>
  <si>
    <t>Ашманкевич</t>
  </si>
  <si>
    <t>Бурсов</t>
  </si>
  <si>
    <t>Мищенко</t>
  </si>
  <si>
    <t>Студенный</t>
  </si>
  <si>
    <t>Федутик</t>
  </si>
  <si>
    <t>Цыкуненко</t>
  </si>
  <si>
    <t>Сотников</t>
  </si>
  <si>
    <t>Стругач</t>
  </si>
  <si>
    <t>Дроздович</t>
  </si>
  <si>
    <t>Марьян</t>
  </si>
  <si>
    <t>Дембовский</t>
  </si>
  <si>
    <t>Данила</t>
  </si>
  <si>
    <t>Жидков</t>
  </si>
  <si>
    <t>Андрей</t>
  </si>
  <si>
    <t>А. А. Малахович</t>
  </si>
  <si>
    <t>А. Р. Лаврик</t>
  </si>
  <si>
    <t>.7</t>
  </si>
  <si>
    <t>Мороз</t>
  </si>
  <si>
    <t>Остапенков</t>
  </si>
  <si>
    <t>Колышков</t>
  </si>
  <si>
    <t>Володкевич</t>
  </si>
  <si>
    <t>Рябцевич</t>
  </si>
  <si>
    <t>Ян</t>
  </si>
  <si>
    <t>Будов</t>
  </si>
  <si>
    <t>х</t>
  </si>
  <si>
    <t>Костенич</t>
  </si>
  <si>
    <t>Петровский</t>
  </si>
  <si>
    <t>Диниил</t>
  </si>
  <si>
    <t>Павлюченко</t>
  </si>
  <si>
    <t>Краманенко</t>
  </si>
  <si>
    <t>Синицин</t>
  </si>
  <si>
    <t>Сальников</t>
  </si>
  <si>
    <t>Антонович</t>
  </si>
  <si>
    <t>Куксов</t>
  </si>
  <si>
    <t>Главный судья</t>
  </si>
  <si>
    <t>Приц</t>
  </si>
  <si>
    <t>Вероника</t>
  </si>
  <si>
    <t>Сергель</t>
  </si>
  <si>
    <t>Полуянчик</t>
  </si>
  <si>
    <t>Ангелина</t>
  </si>
  <si>
    <t>Ле</t>
  </si>
  <si>
    <t>Щербакова</t>
  </si>
  <si>
    <t xml:space="preserve">Щербакова </t>
  </si>
  <si>
    <t>Буякевич</t>
  </si>
  <si>
    <t>Стефания</t>
  </si>
  <si>
    <t>Евстафьева</t>
  </si>
  <si>
    <t>Василиса</t>
  </si>
  <si>
    <t>Вильбой-Холязникова Елизавета</t>
  </si>
  <si>
    <t>Дубодел</t>
  </si>
  <si>
    <t>Шауга</t>
  </si>
  <si>
    <t>Малика</t>
  </si>
  <si>
    <t>Лаптева</t>
  </si>
  <si>
    <t>Варвара</t>
  </si>
  <si>
    <t>Валерия</t>
  </si>
  <si>
    <t>Тукаева</t>
  </si>
  <si>
    <t>Варакса</t>
  </si>
  <si>
    <t>Вавулина</t>
  </si>
  <si>
    <t>Потапенок</t>
  </si>
  <si>
    <t>Любовь</t>
  </si>
  <si>
    <t>Ласкевич</t>
  </si>
  <si>
    <t>Эвелина</t>
  </si>
  <si>
    <t>Жудро</t>
  </si>
  <si>
    <t>Шабанова</t>
  </si>
  <si>
    <t>Тулякова</t>
  </si>
  <si>
    <t>Екатерина</t>
  </si>
  <si>
    <t>Жмако</t>
  </si>
  <si>
    <t>Попович</t>
  </si>
  <si>
    <t>Q</t>
  </si>
  <si>
    <t>Белякова</t>
  </si>
  <si>
    <t>Бернацкая</t>
  </si>
  <si>
    <t>Милана</t>
  </si>
  <si>
    <t>Степанида</t>
  </si>
  <si>
    <t>Овсянникова</t>
  </si>
  <si>
    <t>Дарина</t>
  </si>
  <si>
    <t>Молодова</t>
  </si>
  <si>
    <t>Готовко</t>
  </si>
  <si>
    <t>Рымша</t>
  </si>
  <si>
    <t>Эвилина</t>
  </si>
  <si>
    <t>Белоглазова</t>
  </si>
  <si>
    <t>Ревинская</t>
  </si>
  <si>
    <t>Полевикова</t>
  </si>
  <si>
    <t>Хижевская</t>
  </si>
  <si>
    <t>Зубович</t>
  </si>
  <si>
    <t>Сцецевич</t>
  </si>
  <si>
    <t>Гринкевич</t>
  </si>
  <si>
    <t>Титовец</t>
  </si>
  <si>
    <t>Петраченко</t>
  </si>
  <si>
    <t>Аракелян</t>
  </si>
  <si>
    <t>Рината</t>
  </si>
  <si>
    <t>Лосьмакова</t>
  </si>
  <si>
    <t>Ася</t>
  </si>
  <si>
    <t>Саулевич</t>
  </si>
  <si>
    <t>Смирная</t>
  </si>
  <si>
    <t>Громыко</t>
  </si>
  <si>
    <t>76(7) 64</t>
  </si>
  <si>
    <t>63 60</t>
  </si>
  <si>
    <t>61 60</t>
  </si>
  <si>
    <t>60 62</t>
  </si>
  <si>
    <t>75 62</t>
  </si>
  <si>
    <t>60 60</t>
  </si>
  <si>
    <t>61 61</t>
  </si>
  <si>
    <t>62 36 62</t>
  </si>
  <si>
    <t>63 76(7)</t>
  </si>
  <si>
    <t>61 62</t>
  </si>
  <si>
    <t>26 63 63</t>
  </si>
  <si>
    <t>62 62</t>
  </si>
  <si>
    <t>61 64</t>
  </si>
  <si>
    <t>60 61</t>
  </si>
  <si>
    <t>61 63</t>
  </si>
  <si>
    <t>Фурманова</t>
  </si>
  <si>
    <t>Шарамет</t>
  </si>
  <si>
    <t>Костина</t>
  </si>
  <si>
    <t>Старикова</t>
  </si>
  <si>
    <t>Давлатова</t>
  </si>
  <si>
    <t>Метельский</t>
  </si>
  <si>
    <t>Главный секретарь</t>
  </si>
  <si>
    <t>75 60</t>
  </si>
  <si>
    <t>60 63</t>
  </si>
  <si>
    <t>Николина</t>
  </si>
  <si>
    <t>Вильбой-Холязникова</t>
  </si>
  <si>
    <t>63 57 60</t>
  </si>
  <si>
    <t>победитель</t>
  </si>
  <si>
    <t>Имя</t>
  </si>
  <si>
    <t>Фамилия</t>
  </si>
  <si>
    <t>Парный разряд</t>
  </si>
  <si>
    <t>Юноши до 12 лет</t>
  </si>
  <si>
    <t>24.04 - 29.04.2016</t>
  </si>
  <si>
    <t>Малахович А. А.</t>
  </si>
  <si>
    <t>Г. Колышков</t>
  </si>
  <si>
    <t>Девушки до 12 лет</t>
  </si>
  <si>
    <t>Минск (пер.Козлова,15)</t>
  </si>
  <si>
    <t xml:space="preserve">Будов </t>
  </si>
  <si>
    <t>Синицын</t>
  </si>
  <si>
    <t xml:space="preserve">Ефремова </t>
  </si>
  <si>
    <t xml:space="preserve">Бернадская </t>
  </si>
  <si>
    <t>Готовка</t>
  </si>
  <si>
    <t>Шкиленок</t>
  </si>
  <si>
    <t>Бурмакова</t>
  </si>
  <si>
    <t xml:space="preserve">Савицкая </t>
  </si>
  <si>
    <t>Потопенок</t>
  </si>
  <si>
    <t>Юноши до 14 лет</t>
  </si>
  <si>
    <t>Девушки до 14 лет</t>
  </si>
  <si>
    <t>64 46 63</t>
  </si>
  <si>
    <t>62 60</t>
  </si>
  <si>
    <t>57 75 60</t>
  </si>
  <si>
    <t>63 61</t>
  </si>
  <si>
    <t>60 20отк</t>
  </si>
  <si>
    <t>76(1) 61</t>
  </si>
  <si>
    <t>62 64</t>
  </si>
  <si>
    <t>64 64</t>
  </si>
  <si>
    <t>62 63</t>
  </si>
  <si>
    <t>16 76(7) 64</t>
  </si>
  <si>
    <t>64 46 64</t>
  </si>
  <si>
    <t>Щербакова Ан.</t>
  </si>
  <si>
    <t>63 63</t>
  </si>
  <si>
    <t>63 26 61</t>
  </si>
  <si>
    <t>отк.</t>
  </si>
  <si>
    <t>Мицкевич</t>
  </si>
  <si>
    <t>75 67(2) 64</t>
  </si>
  <si>
    <t>62 75</t>
  </si>
  <si>
    <t>26 62 62</t>
  </si>
  <si>
    <t>64 61</t>
  </si>
  <si>
    <t>36 76(4) 61</t>
  </si>
  <si>
    <t>62 61</t>
  </si>
  <si>
    <t>36 63 63</t>
  </si>
  <si>
    <t>36 64 64</t>
  </si>
  <si>
    <t>64 16 10/8</t>
  </si>
  <si>
    <t>н/я</t>
  </si>
  <si>
    <t>3-е место</t>
  </si>
  <si>
    <t>64 36 75</t>
  </si>
  <si>
    <t>46 61 75</t>
  </si>
  <si>
    <t>63 75</t>
  </si>
  <si>
    <t>75 76(5)</t>
  </si>
  <si>
    <t>75 57 10/8</t>
  </si>
  <si>
    <t>60 64</t>
  </si>
  <si>
    <t>76(2) 36 10/5</t>
  </si>
  <si>
    <t>46 60 10/6</t>
  </si>
  <si>
    <t>57 62 10/7</t>
  </si>
  <si>
    <t>76(8) 57 10/8</t>
  </si>
  <si>
    <t>76(2) 36 10/4</t>
  </si>
  <si>
    <t>63 62</t>
  </si>
  <si>
    <t>64 62</t>
  </si>
  <si>
    <t>76(4) 62</t>
  </si>
</sst>
</file>

<file path=xl/styles.xml><?xml version="1.0" encoding="utf-8"?>
<styleSheet xmlns="http://schemas.openxmlformats.org/spreadsheetml/2006/main">
  <numFmts count="66">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0\ &quot;kr&quot;;\-#,##0\ &quot;kr&quot;"/>
    <numFmt numFmtId="195" formatCode="#,##0\ &quot;kr&quot;;[Red]\-#,##0\ &quot;kr&quot;"/>
    <numFmt numFmtId="196" formatCode="#,##0.00\ &quot;kr&quot;;\-#,##0.00\ &quot;kr&quot;"/>
    <numFmt numFmtId="197" formatCode="#,##0.00\ &quot;kr&quot;;[Red]\-#,##0.00\ &quot;kr&quot;"/>
    <numFmt numFmtId="198" formatCode="_-* #,##0\ &quot;kr&quot;_-;\-* #,##0\ &quot;kr&quot;_-;_-* &quot;-&quot;\ &quot;kr&quot;_-;_-@_-"/>
    <numFmt numFmtId="199" formatCode="_-* #,##0\ _k_r_-;\-* #,##0\ _k_r_-;_-* &quot;-&quot;\ _k_r_-;_-@_-"/>
    <numFmt numFmtId="200" formatCode="_-* #,##0.00\ &quot;kr&quot;_-;\-* #,##0.00\ &quot;kr&quot;_-;_-* &quot;-&quot;??\ &quot;kr&quot;_-;_-@_-"/>
    <numFmt numFmtId="201" formatCode="_-* #,##0.00\ _k_r_-;\-* #,##0.00\ _k_r_-;_-* &quot;-&quot;??\ _k_r_-;_-@_-"/>
    <numFmt numFmtId="202" formatCode="_-&quot;£&quot;* #,##0_-;\-&quot;£&quot;* #,##0_-;_-&quot;£&quot;* &quot;-&quot;_-;_-@_-"/>
    <numFmt numFmtId="203" formatCode="[$$-409]#,##0.00"/>
    <numFmt numFmtId="204" formatCode="d/mmm/yy"/>
    <numFmt numFmtId="205" formatCode="d\-mmm\-yy"/>
    <numFmt numFmtId="206" formatCode="0.000"/>
    <numFmt numFmtId="207" formatCode="0.0000"/>
    <numFmt numFmtId="208" formatCode=";;;"/>
    <numFmt numFmtId="209" formatCode="dd\ mmm\ yy"/>
    <numFmt numFmtId="210" formatCode="mm/dd/yy"/>
    <numFmt numFmtId="211" formatCode="dd\ mmm\ yyyy"/>
    <numFmt numFmtId="212" formatCode="&quot;£&quot;#,##0;\-&quot;£&quot;#,##0"/>
    <numFmt numFmtId="213" formatCode="&quot;£&quot;#,##0;[Red]\-&quot;£&quot;#,##0"/>
    <numFmt numFmtId="214" formatCode="&quot;£&quot;#,##0.00;\-&quot;£&quot;#,##0.00"/>
    <numFmt numFmtId="215" formatCode="&quot;£&quot;#,##0.00;[Red]\-&quot;£&quot;#,##0.00"/>
    <numFmt numFmtId="216" formatCode="_-&quot;£&quot;* #,##0.00_-;\-&quot;£&quot;* #,##0.00_-;_-&quot;£&quot;* &quot;-&quot;??_-;_-@_-"/>
    <numFmt numFmtId="217" formatCode="[$-41D]&quot;den &quot;d\ mmmm\ yyyy"/>
    <numFmt numFmtId="218" formatCode="dd/mm/\Y\Y"/>
    <numFmt numFmtId="219" formatCode="dd/mm/yy"/>
    <numFmt numFmtId="220" formatCode="dd/mm/yy"/>
    <numFmt numFmtId="221" formatCode="[$-809]dd\ mmmm\ yyyy"/>
  </numFmts>
  <fonts count="89">
    <font>
      <sz val="10"/>
      <name val="Arial"/>
      <family val="0"/>
    </font>
    <font>
      <u val="single"/>
      <sz val="10"/>
      <color indexed="12"/>
      <name val="Arial"/>
      <family val="0"/>
    </font>
    <font>
      <u val="single"/>
      <sz val="10"/>
      <color indexed="20"/>
      <name val="Arial"/>
      <family val="0"/>
    </font>
    <font>
      <b/>
      <sz val="20"/>
      <name val="Arial"/>
      <family val="0"/>
    </font>
    <font>
      <sz val="20"/>
      <name val="Arial"/>
      <family val="2"/>
    </font>
    <font>
      <b/>
      <sz val="10"/>
      <name val="Arial"/>
      <family val="2"/>
    </font>
    <font>
      <sz val="20"/>
      <color indexed="9"/>
      <name val="Arial"/>
      <family val="2"/>
    </font>
    <font>
      <sz val="12"/>
      <color indexed="9"/>
      <name val="Arial"/>
      <family val="2"/>
    </font>
    <font>
      <sz val="10"/>
      <name val="ITF"/>
      <family val="5"/>
    </font>
    <font>
      <b/>
      <i/>
      <sz val="10"/>
      <name val="Arial"/>
      <family val="2"/>
    </font>
    <font>
      <b/>
      <sz val="12"/>
      <name val="Arial"/>
      <family val="2"/>
    </font>
    <font>
      <sz val="10"/>
      <color indexed="9"/>
      <name val="Arial"/>
      <family val="2"/>
    </font>
    <font>
      <b/>
      <sz val="7"/>
      <name val="Arial"/>
      <family val="0"/>
    </font>
    <font>
      <b/>
      <sz val="7"/>
      <color indexed="9"/>
      <name val="Arial"/>
      <family val="0"/>
    </font>
    <font>
      <b/>
      <sz val="7"/>
      <color indexed="8"/>
      <name val="Arial"/>
      <family val="0"/>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i/>
      <sz val="8.5"/>
      <color indexed="8"/>
      <name val="Arial"/>
      <family val="2"/>
    </font>
    <font>
      <b/>
      <sz val="8.5"/>
      <color indexed="8"/>
      <name val="Arial"/>
      <family val="2"/>
    </font>
    <font>
      <i/>
      <sz val="8.5"/>
      <color indexed="9"/>
      <name val="Arial"/>
      <family val="2"/>
    </font>
    <font>
      <b/>
      <sz val="12"/>
      <color indexed="9"/>
      <name val="Arial"/>
      <family val="2"/>
    </font>
    <font>
      <b/>
      <sz val="8"/>
      <color indexed="8"/>
      <name val="Tahoma"/>
      <family val="0"/>
    </font>
    <font>
      <sz val="8"/>
      <color indexed="8"/>
      <name val="Tahoma"/>
      <family val="0"/>
    </font>
    <font>
      <b/>
      <sz val="8.5"/>
      <color indexed="9"/>
      <name val="Arial"/>
      <family val="2"/>
    </font>
    <font>
      <b/>
      <i/>
      <sz val="6"/>
      <color indexed="9"/>
      <name val="Arial"/>
      <family val="2"/>
    </font>
    <font>
      <b/>
      <i/>
      <sz val="8.5"/>
      <name val="Arial"/>
      <family val="2"/>
    </font>
    <font>
      <b/>
      <i/>
      <sz val="8.5"/>
      <color indexed="9"/>
      <name val="Arial"/>
      <family val="2"/>
    </font>
    <font>
      <b/>
      <sz val="10"/>
      <color indexed="9"/>
      <name val="Arial"/>
      <family val="2"/>
    </font>
    <font>
      <sz val="12"/>
      <name val="Arial"/>
      <family val="2"/>
    </font>
    <font>
      <sz val="10"/>
      <color indexed="8"/>
      <name val="Arial"/>
      <family val="2"/>
    </font>
    <font>
      <sz val="10"/>
      <color indexed="14"/>
      <name val="Arial"/>
      <family val="2"/>
    </font>
    <font>
      <b/>
      <sz val="10"/>
      <color indexed="8"/>
      <name val="Arial"/>
      <family val="2"/>
    </font>
    <font>
      <b/>
      <sz val="10"/>
      <color indexed="14"/>
      <name val="Arial"/>
      <family val="2"/>
    </font>
    <font>
      <b/>
      <sz val="10"/>
      <color indexed="42"/>
      <name val="Arial"/>
      <family val="2"/>
    </font>
    <font>
      <b/>
      <i/>
      <sz val="10"/>
      <color indexed="9"/>
      <name val="Arial"/>
      <family val="2"/>
    </font>
    <font>
      <sz val="10"/>
      <color indexed="42"/>
      <name val="Arial"/>
      <family val="2"/>
    </font>
    <font>
      <i/>
      <sz val="10"/>
      <color indexed="9"/>
      <name val="Arial"/>
      <family val="2"/>
    </font>
    <font>
      <b/>
      <sz val="9"/>
      <color indexed="8"/>
      <name val="Arial"/>
      <family val="2"/>
    </font>
    <font>
      <b/>
      <i/>
      <sz val="9"/>
      <color indexed="9"/>
      <name val="Arial"/>
      <family val="2"/>
    </font>
    <font>
      <b/>
      <i/>
      <sz val="10"/>
      <color indexed="8"/>
      <name val="Arial"/>
      <family val="2"/>
    </font>
    <font>
      <sz val="10"/>
      <name val="Arial Cyr"/>
      <family val="0"/>
    </font>
    <font>
      <sz val="14"/>
      <color indexed="9"/>
      <name val="Arial"/>
      <family val="2"/>
    </font>
    <font>
      <sz val="14"/>
      <name val="Arial"/>
      <family val="2"/>
    </font>
    <font>
      <sz val="8.5"/>
      <color indexed="14"/>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4"/>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65"/>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1" applyNumberFormat="0" applyAlignment="0" applyProtection="0"/>
    <xf numFmtId="0" fontId="75" fillId="27" borderId="2" applyNumberFormat="0" applyAlignment="0" applyProtection="0"/>
    <xf numFmtId="0" fontId="76" fillId="27"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193" fontId="0" fillId="0" borderId="0" applyFont="0" applyFill="0" applyBorder="0" applyAlignment="0" applyProtection="0"/>
    <xf numFmtId="193" fontId="0" fillId="0" borderId="0" applyFont="0" applyFill="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28" borderId="7" applyNumberFormat="0" applyAlignment="0" applyProtection="0"/>
    <xf numFmtId="0" fontId="82" fillId="0" borderId="0" applyNumberFormat="0" applyFill="0" applyBorder="0" applyAlignment="0" applyProtection="0"/>
    <xf numFmtId="0" fontId="83" fillId="29" borderId="0" applyNumberFormat="0" applyBorder="0" applyAlignment="0" applyProtection="0"/>
    <xf numFmtId="0" fontId="51" fillId="0" borderId="0">
      <alignment/>
      <protection/>
    </xf>
    <xf numFmtId="0" fontId="2" fillId="0" borderId="0" applyNumberFormat="0" applyFill="0" applyBorder="0" applyAlignment="0" applyProtection="0"/>
    <xf numFmtId="0" fontId="84" fillId="30" borderId="0" applyNumberFormat="0" applyBorder="0" applyAlignment="0" applyProtection="0"/>
    <xf numFmtId="0" fontId="8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6" fillId="0" borderId="9" applyNumberFormat="0" applyFill="0" applyAlignment="0" applyProtection="0"/>
    <xf numFmtId="0" fontId="87"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8" fillId="32" borderId="0" applyNumberFormat="0" applyBorder="0" applyAlignment="0" applyProtection="0"/>
  </cellStyleXfs>
  <cellXfs count="329">
    <xf numFmtId="0" fontId="0" fillId="0" borderId="0" xfId="0" applyAlignment="1">
      <alignment/>
    </xf>
    <xf numFmtId="49" fontId="3" fillId="0" borderId="0" xfId="0" applyNumberFormat="1" applyFont="1" applyAlignment="1">
      <alignment vertical="top"/>
    </xf>
    <xf numFmtId="49" fontId="3" fillId="0" borderId="0" xfId="0" applyNumberFormat="1" applyFont="1" applyAlignment="1">
      <alignment vertical="top"/>
    </xf>
    <xf numFmtId="49" fontId="4" fillId="0" borderId="0" xfId="0" applyNumberFormat="1" applyFont="1" applyAlignment="1">
      <alignment vertical="top"/>
    </xf>
    <xf numFmtId="49" fontId="4" fillId="0" borderId="0" xfId="0" applyNumberFormat="1" applyFont="1" applyFill="1" applyAlignment="1">
      <alignment vertical="top"/>
    </xf>
    <xf numFmtId="49" fontId="6" fillId="0" borderId="0" xfId="0" applyNumberFormat="1" applyFont="1" applyAlignment="1">
      <alignment vertical="top"/>
    </xf>
    <xf numFmtId="49" fontId="5" fillId="0" borderId="0" xfId="0" applyNumberFormat="1" applyFont="1" applyAlignment="1">
      <alignment horizontal="left"/>
    </xf>
    <xf numFmtId="49" fontId="7" fillId="0" borderId="0" xfId="0" applyNumberFormat="1" applyFont="1" applyAlignment="1">
      <alignment horizontal="center" vertical="top"/>
    </xf>
    <xf numFmtId="49" fontId="8" fillId="0" borderId="0" xfId="0" applyNumberFormat="1" applyFont="1" applyAlignment="1">
      <alignment horizontal="right" vertical="top"/>
    </xf>
    <xf numFmtId="0" fontId="4" fillId="0" borderId="0" xfId="0" applyFont="1" applyAlignment="1">
      <alignment vertical="top"/>
    </xf>
    <xf numFmtId="0" fontId="4" fillId="33" borderId="0" xfId="0" applyFont="1" applyFill="1" applyAlignment="1">
      <alignment vertical="top"/>
    </xf>
    <xf numFmtId="0" fontId="9" fillId="0" borderId="0" xfId="0" applyFont="1" applyAlignment="1">
      <alignment vertical="top"/>
    </xf>
    <xf numFmtId="49" fontId="9" fillId="0" borderId="0" xfId="0" applyNumberFormat="1" applyFont="1" applyAlignment="1">
      <alignment horizontal="left" vertical="center"/>
    </xf>
    <xf numFmtId="49" fontId="0" fillId="0" borderId="0" xfId="0" applyNumberFormat="1" applyFont="1" applyAlignment="1">
      <alignment/>
    </xf>
    <xf numFmtId="49" fontId="0" fillId="0" borderId="0" xfId="0" applyNumberFormat="1" applyFont="1" applyFill="1" applyAlignment="1">
      <alignment/>
    </xf>
    <xf numFmtId="49" fontId="5" fillId="0" borderId="0" xfId="0" applyNumberFormat="1" applyFont="1" applyAlignment="1">
      <alignment/>
    </xf>
    <xf numFmtId="49" fontId="10" fillId="0" borderId="0" xfId="0" applyNumberFormat="1" applyFont="1" applyAlignment="1">
      <alignment/>
    </xf>
    <xf numFmtId="49" fontId="11" fillId="0" borderId="0" xfId="0" applyNumberFormat="1" applyFont="1" applyAlignment="1">
      <alignment/>
    </xf>
    <xf numFmtId="0" fontId="0" fillId="0" borderId="0" xfId="0" applyFont="1" applyAlignment="1">
      <alignment/>
    </xf>
    <xf numFmtId="49" fontId="12" fillId="34" borderId="0" xfId="0" applyNumberFormat="1" applyFont="1" applyFill="1" applyAlignment="1">
      <alignment vertical="center"/>
    </xf>
    <xf numFmtId="49" fontId="13" fillId="34" borderId="0" xfId="0" applyNumberFormat="1" applyFont="1" applyFill="1" applyAlignment="1">
      <alignment vertical="center"/>
    </xf>
    <xf numFmtId="49" fontId="14" fillId="34" borderId="0" xfId="0" applyNumberFormat="1" applyFont="1" applyFill="1" applyAlignment="1">
      <alignment horizontal="right" vertical="center"/>
    </xf>
    <xf numFmtId="0" fontId="15" fillId="0" borderId="0" xfId="0" applyFont="1" applyAlignment="1">
      <alignment vertical="center"/>
    </xf>
    <xf numFmtId="49" fontId="16" fillId="0" borderId="10" xfId="0" applyNumberFormat="1" applyFont="1" applyFill="1" applyBorder="1" applyAlignment="1">
      <alignment vertical="center"/>
    </xf>
    <xf numFmtId="49" fontId="16" fillId="0" borderId="10" xfId="0" applyNumberFormat="1" applyFont="1" applyBorder="1" applyAlignment="1">
      <alignment vertical="center"/>
    </xf>
    <xf numFmtId="49" fontId="0" fillId="0" borderId="10" xfId="0" applyNumberFormat="1" applyFont="1" applyBorder="1" applyAlignment="1">
      <alignment vertical="center"/>
    </xf>
    <xf numFmtId="49" fontId="17" fillId="0" borderId="10" xfId="0" applyNumberFormat="1" applyFont="1" applyBorder="1" applyAlignment="1">
      <alignment vertical="center"/>
    </xf>
    <xf numFmtId="0" fontId="17" fillId="0" borderId="10" xfId="0" applyFont="1" applyBorder="1" applyAlignment="1">
      <alignment horizontal="left" vertical="center"/>
    </xf>
    <xf numFmtId="0" fontId="16" fillId="0" borderId="0" xfId="0" applyFont="1" applyAlignment="1">
      <alignment vertical="center"/>
    </xf>
    <xf numFmtId="49" fontId="19" fillId="34" borderId="0" xfId="0" applyNumberFormat="1" applyFont="1" applyFill="1" applyAlignment="1">
      <alignment horizontal="right" vertical="center"/>
    </xf>
    <xf numFmtId="49" fontId="19" fillId="34" borderId="0" xfId="0" applyNumberFormat="1" applyFont="1" applyFill="1" applyAlignment="1">
      <alignment horizontal="center" vertical="center"/>
    </xf>
    <xf numFmtId="0" fontId="19" fillId="34" borderId="0" xfId="0" applyFont="1" applyFill="1" applyAlignment="1">
      <alignment horizontal="center" vertical="center"/>
    </xf>
    <xf numFmtId="49" fontId="19" fillId="0" borderId="0" xfId="0" applyNumberFormat="1" applyFont="1" applyFill="1" applyAlignment="1">
      <alignment horizontal="center" vertical="center"/>
    </xf>
    <xf numFmtId="49" fontId="19" fillId="34" borderId="0" xfId="0" applyNumberFormat="1" applyFont="1" applyFill="1" applyAlignment="1">
      <alignment horizontal="left" vertical="center"/>
    </xf>
    <xf numFmtId="49" fontId="20" fillId="34" borderId="0" xfId="0" applyNumberFormat="1" applyFont="1" applyFill="1" applyAlignment="1">
      <alignment horizontal="center" vertical="center"/>
    </xf>
    <xf numFmtId="49" fontId="20" fillId="34" borderId="0" xfId="0" applyNumberFormat="1" applyFont="1" applyFill="1" applyAlignment="1">
      <alignment vertical="center"/>
    </xf>
    <xf numFmtId="49" fontId="15" fillId="34" borderId="0" xfId="0" applyNumberFormat="1" applyFont="1" applyFill="1" applyAlignment="1">
      <alignment horizontal="right" vertical="center"/>
    </xf>
    <xf numFmtId="49" fontId="15" fillId="0" borderId="0" xfId="0" applyNumberFormat="1" applyFont="1" applyAlignment="1">
      <alignment horizontal="center" vertical="center"/>
    </xf>
    <xf numFmtId="0" fontId="15" fillId="0" borderId="0" xfId="0" applyFont="1" applyAlignment="1">
      <alignment horizontal="center" vertical="center"/>
    </xf>
    <xf numFmtId="49" fontId="15" fillId="0" borderId="0" xfId="0" applyNumberFormat="1" applyFont="1" applyFill="1" applyAlignment="1">
      <alignment horizontal="center" vertical="center"/>
    </xf>
    <xf numFmtId="49" fontId="15" fillId="0" borderId="0" xfId="0" applyNumberFormat="1" applyFont="1" applyAlignment="1">
      <alignment horizontal="left" vertical="center"/>
    </xf>
    <xf numFmtId="49" fontId="0" fillId="0" borderId="0" xfId="0" applyNumberFormat="1" applyFont="1" applyAlignment="1">
      <alignment vertical="center"/>
    </xf>
    <xf numFmtId="49" fontId="21" fillId="0" borderId="0" xfId="0" applyNumberFormat="1" applyFont="1" applyAlignment="1">
      <alignment horizontal="center" vertical="center"/>
    </xf>
    <xf numFmtId="49" fontId="21" fillId="0" borderId="0" xfId="0" applyNumberFormat="1" applyFont="1" applyAlignment="1">
      <alignment vertical="center"/>
    </xf>
    <xf numFmtId="0" fontId="22" fillId="34" borderId="0" xfId="0" applyFont="1" applyFill="1" applyAlignment="1">
      <alignment horizontal="center" vertical="center"/>
    </xf>
    <xf numFmtId="0" fontId="23" fillId="0" borderId="11" xfId="0" applyFont="1" applyBorder="1" applyAlignment="1">
      <alignment vertical="center"/>
    </xf>
    <xf numFmtId="0" fontId="24" fillId="34" borderId="11" xfId="0" applyFont="1" applyFill="1" applyBorder="1" applyAlignment="1">
      <alignment horizontal="center" vertical="center"/>
    </xf>
    <xf numFmtId="0" fontId="0" fillId="0" borderId="11" xfId="0" applyFont="1" applyBorder="1" applyAlignment="1">
      <alignment vertical="center"/>
    </xf>
    <xf numFmtId="0" fontId="25" fillId="0" borderId="11" xfId="0" applyFont="1" applyBorder="1" applyAlignment="1">
      <alignment horizontal="center" vertical="center"/>
    </xf>
    <xf numFmtId="0" fontId="25" fillId="0" borderId="0" xfId="0" applyFont="1" applyAlignment="1">
      <alignment vertical="center"/>
    </xf>
    <xf numFmtId="0" fontId="23" fillId="35" borderId="0" xfId="0" applyFont="1" applyFill="1" applyAlignment="1">
      <alignment vertical="center"/>
    </xf>
    <xf numFmtId="0" fontId="26" fillId="35" borderId="0" xfId="0" applyFont="1" applyFill="1" applyAlignment="1">
      <alignment vertical="center"/>
    </xf>
    <xf numFmtId="0" fontId="0" fillId="35" borderId="0" xfId="0" applyFont="1" applyFill="1" applyAlignment="1">
      <alignment vertical="center"/>
    </xf>
    <xf numFmtId="0" fontId="0" fillId="0" borderId="0" xfId="0" applyFont="1" applyAlignment="1">
      <alignment vertical="center"/>
    </xf>
    <xf numFmtId="0" fontId="0" fillId="33" borderId="12" xfId="0" applyFont="1" applyFill="1" applyBorder="1" applyAlignment="1">
      <alignment vertical="center"/>
    </xf>
    <xf numFmtId="0" fontId="0" fillId="0" borderId="12" xfId="0" applyFont="1" applyBorder="1" applyAlignment="1">
      <alignment vertical="center"/>
    </xf>
    <xf numFmtId="0" fontId="23" fillId="34" borderId="0" xfId="0" applyFont="1" applyFill="1" applyAlignment="1">
      <alignment horizontal="center" vertical="center"/>
    </xf>
    <xf numFmtId="0" fontId="23" fillId="0" borderId="0" xfId="0" applyFont="1" applyAlignment="1">
      <alignment horizontal="center" vertical="center"/>
    </xf>
    <xf numFmtId="0" fontId="24" fillId="0" borderId="0" xfId="0" applyFont="1" applyFill="1" applyAlignment="1">
      <alignment horizontal="center" vertical="center"/>
    </xf>
    <xf numFmtId="0" fontId="27" fillId="36" borderId="13" xfId="0" applyFont="1" applyFill="1" applyBorder="1" applyAlignment="1">
      <alignment horizontal="right" vertical="center"/>
    </xf>
    <xf numFmtId="0" fontId="25" fillId="0" borderId="11" xfId="0" applyFont="1" applyBorder="1" applyAlignment="1">
      <alignment vertical="center"/>
    </xf>
    <xf numFmtId="0" fontId="0" fillId="33" borderId="14" xfId="0" applyFont="1" applyFill="1" applyBorder="1" applyAlignment="1">
      <alignment vertical="center"/>
    </xf>
    <xf numFmtId="0" fontId="0" fillId="0" borderId="14" xfId="0" applyFont="1" applyBorder="1" applyAlignment="1">
      <alignment vertical="center"/>
    </xf>
    <xf numFmtId="0" fontId="24" fillId="0" borderId="11" xfId="0" applyFont="1" applyFill="1" applyBorder="1" applyAlignment="1">
      <alignment horizontal="center" vertical="center"/>
    </xf>
    <xf numFmtId="0" fontId="25" fillId="0" borderId="15" xfId="0" applyFont="1" applyBorder="1" applyAlignment="1">
      <alignment horizontal="center" vertical="center"/>
    </xf>
    <xf numFmtId="0" fontId="25" fillId="0" borderId="0" xfId="0" applyFont="1" applyAlignment="1">
      <alignment horizontal="left" vertical="center"/>
    </xf>
    <xf numFmtId="0" fontId="25" fillId="0" borderId="16" xfId="0" applyFont="1" applyBorder="1" applyAlignment="1">
      <alignment horizontal="left" vertical="center"/>
    </xf>
    <xf numFmtId="0" fontId="25" fillId="0" borderId="0" xfId="0" applyFont="1" applyAlignment="1">
      <alignment horizontal="center" vertical="center"/>
    </xf>
    <xf numFmtId="0" fontId="27" fillId="36" borderId="16" xfId="0" applyFont="1" applyFill="1" applyBorder="1" applyAlignment="1">
      <alignment horizontal="right" vertical="center"/>
    </xf>
    <xf numFmtId="0" fontId="25" fillId="0" borderId="16" xfId="0" applyFont="1" applyBorder="1" applyAlignment="1">
      <alignment vertical="center"/>
    </xf>
    <xf numFmtId="0" fontId="0" fillId="37" borderId="0" xfId="0" applyFont="1" applyFill="1" applyAlignment="1">
      <alignment vertical="center"/>
    </xf>
    <xf numFmtId="0" fontId="23" fillId="0" borderId="0" xfId="0" applyFont="1" applyAlignment="1">
      <alignment vertical="center"/>
    </xf>
    <xf numFmtId="0" fontId="25" fillId="0" borderId="15" xfId="0" applyFont="1" applyBorder="1" applyAlignment="1">
      <alignment vertical="center"/>
    </xf>
    <xf numFmtId="0" fontId="28" fillId="0" borderId="16" xfId="0" applyFont="1" applyBorder="1" applyAlignment="1">
      <alignment horizontal="right" vertical="center"/>
    </xf>
    <xf numFmtId="0" fontId="29" fillId="0" borderId="15" xfId="0" applyFont="1" applyBorder="1" applyAlignment="1">
      <alignment horizontal="center" vertical="center"/>
    </xf>
    <xf numFmtId="0" fontId="26" fillId="35" borderId="11" xfId="0" applyFont="1" applyFill="1" applyBorder="1" applyAlignment="1">
      <alignment vertical="center"/>
    </xf>
    <xf numFmtId="0" fontId="29" fillId="0" borderId="11" xfId="0" applyFont="1" applyBorder="1" applyAlignment="1">
      <alignment horizontal="center" vertical="center"/>
    </xf>
    <xf numFmtId="0" fontId="26" fillId="35" borderId="16" xfId="0" applyFont="1" applyFill="1" applyBorder="1" applyAlignment="1">
      <alignment vertical="center"/>
    </xf>
    <xf numFmtId="0" fontId="0" fillId="33" borderId="17" xfId="0" applyFont="1" applyFill="1" applyBorder="1" applyAlignment="1">
      <alignment vertical="center"/>
    </xf>
    <xf numFmtId="0" fontId="28" fillId="0" borderId="0" xfId="0" applyFont="1" applyAlignment="1">
      <alignment horizontal="right" vertical="center"/>
    </xf>
    <xf numFmtId="0" fontId="23" fillId="0" borderId="0" xfId="0" applyFont="1" applyFill="1" applyAlignment="1">
      <alignment horizontal="center" vertical="center"/>
    </xf>
    <xf numFmtId="0" fontId="26" fillId="35" borderId="15" xfId="0" applyFont="1" applyFill="1" applyBorder="1" applyAlignment="1">
      <alignment vertical="center"/>
    </xf>
    <xf numFmtId="0" fontId="30" fillId="0" borderId="0" xfId="0" applyFont="1" applyAlignment="1">
      <alignment vertical="center"/>
    </xf>
    <xf numFmtId="0" fontId="25" fillId="0" borderId="15" xfId="0" applyFont="1" applyBorder="1" applyAlignment="1">
      <alignment horizontal="right" vertical="center"/>
    </xf>
    <xf numFmtId="0" fontId="0" fillId="0" borderId="17" xfId="0" applyFont="1" applyBorder="1" applyAlignment="1">
      <alignment vertical="center"/>
    </xf>
    <xf numFmtId="0" fontId="27" fillId="36" borderId="0" xfId="0" applyFont="1" applyFill="1" applyAlignment="1">
      <alignment horizontal="right" vertical="center"/>
    </xf>
    <xf numFmtId="0" fontId="23" fillId="35" borderId="0" xfId="0" applyFont="1" applyFill="1" applyBorder="1" applyAlignment="1">
      <alignment vertical="center"/>
    </xf>
    <xf numFmtId="0" fontId="26" fillId="35" borderId="0" xfId="0" applyFont="1" applyFill="1" applyBorder="1" applyAlignment="1">
      <alignment vertical="center"/>
    </xf>
    <xf numFmtId="0" fontId="0" fillId="35" borderId="0" xfId="0" applyFont="1" applyFill="1" applyBorder="1" applyAlignment="1">
      <alignment vertical="center"/>
    </xf>
    <xf numFmtId="0" fontId="22" fillId="0" borderId="0" xfId="0" applyFont="1" applyBorder="1" applyAlignment="1">
      <alignment horizontal="right"/>
    </xf>
    <xf numFmtId="0" fontId="0" fillId="35" borderId="0" xfId="0" applyFont="1" applyFill="1" applyBorder="1" applyAlignment="1">
      <alignment horizontal="left" vertical="center"/>
    </xf>
    <xf numFmtId="0" fontId="0" fillId="0" borderId="0" xfId="0" applyFont="1" applyBorder="1" applyAlignment="1">
      <alignment vertical="center"/>
    </xf>
    <xf numFmtId="0" fontId="0" fillId="0" borderId="0" xfId="0" applyFill="1" applyAlignment="1">
      <alignment/>
    </xf>
    <xf numFmtId="0" fontId="20" fillId="0" borderId="0" xfId="0" applyFont="1" applyAlignment="1">
      <alignment/>
    </xf>
    <xf numFmtId="0" fontId="11" fillId="0" borderId="0" xfId="0" applyFont="1" applyAlignment="1">
      <alignment/>
    </xf>
    <xf numFmtId="0" fontId="0" fillId="0" borderId="13" xfId="0" applyBorder="1" applyAlignment="1">
      <alignment/>
    </xf>
    <xf numFmtId="0" fontId="11" fillId="0" borderId="0" xfId="0" applyFont="1" applyBorder="1" applyAlignment="1">
      <alignment/>
    </xf>
    <xf numFmtId="0" fontId="0" fillId="0" borderId="0" xfId="0" applyBorder="1" applyAlignment="1">
      <alignment/>
    </xf>
    <xf numFmtId="0" fontId="5" fillId="0" borderId="0" xfId="0" applyFont="1" applyAlignment="1">
      <alignment/>
    </xf>
    <xf numFmtId="0" fontId="10" fillId="0" borderId="0" xfId="0" applyFont="1" applyFill="1" applyAlignment="1">
      <alignment/>
    </xf>
    <xf numFmtId="0" fontId="10" fillId="0" borderId="0" xfId="0" applyFont="1" applyAlignment="1">
      <alignment/>
    </xf>
    <xf numFmtId="0" fontId="31" fillId="0" borderId="0" xfId="0" applyFont="1" applyAlignment="1">
      <alignment/>
    </xf>
    <xf numFmtId="49" fontId="16" fillId="0" borderId="10" xfId="46" applyNumberFormat="1" applyFont="1" applyBorder="1" applyAlignment="1" applyProtection="1">
      <alignment vertical="center"/>
      <protection locked="0"/>
    </xf>
    <xf numFmtId="0" fontId="16" fillId="0" borderId="10" xfId="46" applyNumberFormat="1" applyFont="1" applyBorder="1" applyAlignment="1" applyProtection="1">
      <alignment horizontal="right" vertical="center"/>
      <protection locked="0"/>
    </xf>
    <xf numFmtId="0" fontId="0" fillId="0" borderId="18" xfId="0" applyBorder="1" applyAlignment="1">
      <alignment/>
    </xf>
    <xf numFmtId="0" fontId="22" fillId="35" borderId="0" xfId="0" applyFont="1" applyFill="1" applyAlignment="1">
      <alignment vertical="center"/>
    </xf>
    <xf numFmtId="0" fontId="29" fillId="0" borderId="0" xfId="0" applyFont="1" applyAlignment="1">
      <alignment vertical="center"/>
    </xf>
    <xf numFmtId="0" fontId="29" fillId="0" borderId="11" xfId="0" applyFont="1" applyBorder="1" applyAlignment="1">
      <alignment vertical="center"/>
    </xf>
    <xf numFmtId="0" fontId="13" fillId="0" borderId="0" xfId="0" applyFont="1" applyAlignment="1">
      <alignment horizontal="right" vertical="center"/>
    </xf>
    <xf numFmtId="0" fontId="29" fillId="0" borderId="16" xfId="0" applyFont="1" applyBorder="1" applyAlignment="1">
      <alignment vertical="center"/>
    </xf>
    <xf numFmtId="0" fontId="34" fillId="35" borderId="16" xfId="0" applyFont="1" applyFill="1" applyBorder="1" applyAlignment="1">
      <alignment vertical="center"/>
    </xf>
    <xf numFmtId="0" fontId="34" fillId="35" borderId="0" xfId="0" applyFont="1" applyFill="1" applyAlignment="1">
      <alignment vertical="center"/>
    </xf>
    <xf numFmtId="0" fontId="5" fillId="35" borderId="0" xfId="0" applyFont="1" applyFill="1" applyAlignment="1">
      <alignment vertical="center"/>
    </xf>
    <xf numFmtId="0" fontId="5" fillId="0" borderId="0" xfId="0" applyFont="1" applyAlignment="1">
      <alignment vertical="center"/>
    </xf>
    <xf numFmtId="0" fontId="29" fillId="0" borderId="15" xfId="0" applyFont="1" applyBorder="1" applyAlignment="1">
      <alignment vertical="center"/>
    </xf>
    <xf numFmtId="0" fontId="35" fillId="36" borderId="16" xfId="0" applyFont="1" applyFill="1" applyBorder="1" applyAlignment="1">
      <alignment horizontal="right" vertical="center"/>
    </xf>
    <xf numFmtId="0" fontId="34" fillId="35" borderId="11" xfId="0" applyFont="1" applyFill="1" applyBorder="1" applyAlignment="1">
      <alignment vertical="center"/>
    </xf>
    <xf numFmtId="0" fontId="29" fillId="0" borderId="16" xfId="0" applyFont="1" applyBorder="1" applyAlignment="1">
      <alignment horizontal="left" vertical="center"/>
    </xf>
    <xf numFmtId="0" fontId="34" fillId="35" borderId="15" xfId="0" applyFont="1" applyFill="1" applyBorder="1" applyAlignment="1">
      <alignment vertical="center"/>
    </xf>
    <xf numFmtId="0" fontId="36" fillId="35" borderId="0" xfId="0" applyFont="1" applyFill="1" applyAlignment="1">
      <alignment horizontal="right" vertical="center"/>
    </xf>
    <xf numFmtId="0" fontId="37" fillId="0" borderId="0" xfId="0" applyFont="1" applyAlignment="1">
      <alignment vertical="center"/>
    </xf>
    <xf numFmtId="0" fontId="29" fillId="0" borderId="15" xfId="0" applyFont="1" applyBorder="1" applyAlignment="1">
      <alignment horizontal="right" vertical="center"/>
    </xf>
    <xf numFmtId="0" fontId="35" fillId="36" borderId="0" xfId="0" applyFont="1" applyFill="1" applyAlignment="1">
      <alignment horizontal="right" vertical="center"/>
    </xf>
    <xf numFmtId="0" fontId="22" fillId="35" borderId="0" xfId="0" applyFont="1" applyFill="1" applyBorder="1" applyAlignment="1">
      <alignment vertical="center"/>
    </xf>
    <xf numFmtId="0" fontId="34" fillId="35" borderId="0" xfId="0" applyFont="1" applyFill="1" applyBorder="1" applyAlignment="1">
      <alignment vertical="center"/>
    </xf>
    <xf numFmtId="0" fontId="5" fillId="35" borderId="0" xfId="0" applyFont="1" applyFill="1" applyBorder="1" applyAlignment="1">
      <alignment vertical="center"/>
    </xf>
    <xf numFmtId="0" fontId="22" fillId="0" borderId="0" xfId="0" applyFont="1" applyBorder="1" applyAlignment="1">
      <alignment horizontal="right"/>
    </xf>
    <xf numFmtId="0" fontId="5" fillId="35" borderId="0" xfId="0" applyFont="1" applyFill="1" applyBorder="1" applyAlignment="1">
      <alignment horizontal="left" vertical="center"/>
    </xf>
    <xf numFmtId="0" fontId="5" fillId="0" borderId="0" xfId="0" applyFont="1" applyBorder="1" applyAlignment="1">
      <alignment vertical="center"/>
    </xf>
    <xf numFmtId="0" fontId="38" fillId="0" borderId="0" xfId="0" applyFont="1" applyAlignment="1">
      <alignment/>
    </xf>
    <xf numFmtId="0" fontId="13" fillId="0" borderId="0" xfId="0" applyFont="1" applyAlignment="1">
      <alignment/>
    </xf>
    <xf numFmtId="0" fontId="38" fillId="0" borderId="0" xfId="0" applyFont="1" applyBorder="1" applyAlignment="1">
      <alignment/>
    </xf>
    <xf numFmtId="16" fontId="22" fillId="35" borderId="0" xfId="0" applyNumberFormat="1" applyFont="1" applyFill="1" applyAlignment="1">
      <alignment vertical="center"/>
    </xf>
    <xf numFmtId="49" fontId="22" fillId="35" borderId="0" xfId="0" applyNumberFormat="1" applyFont="1" applyFill="1" applyAlignment="1">
      <alignment vertical="center"/>
    </xf>
    <xf numFmtId="49" fontId="39" fillId="0" borderId="0" xfId="0" applyNumberFormat="1" applyFont="1" applyAlignment="1">
      <alignment vertical="top"/>
    </xf>
    <xf numFmtId="49" fontId="10" fillId="0" borderId="0" xfId="0" applyNumberFormat="1" applyFont="1" applyAlignment="1">
      <alignment vertical="top"/>
    </xf>
    <xf numFmtId="49" fontId="10" fillId="0" borderId="10" xfId="46" applyNumberFormat="1" applyFont="1" applyBorder="1" applyAlignment="1" applyProtection="1">
      <alignment vertical="center"/>
      <protection locked="0"/>
    </xf>
    <xf numFmtId="0" fontId="5" fillId="0" borderId="18" xfId="0" applyFont="1" applyBorder="1" applyAlignment="1">
      <alignment vertical="center"/>
    </xf>
    <xf numFmtId="0" fontId="5" fillId="0" borderId="11" xfId="0" applyFont="1" applyBorder="1" applyAlignment="1">
      <alignment vertical="center"/>
    </xf>
    <xf numFmtId="0" fontId="23" fillId="35" borderId="0" xfId="0" applyFont="1" applyFill="1" applyAlignment="1">
      <alignment horizontal="center" vertical="center"/>
    </xf>
    <xf numFmtId="16" fontId="22" fillId="34" borderId="11" xfId="0" applyNumberFormat="1" applyFont="1" applyFill="1" applyBorder="1" applyAlignment="1">
      <alignment vertical="center"/>
    </xf>
    <xf numFmtId="0" fontId="0" fillId="0" borderId="11" xfId="0" applyFont="1" applyBorder="1" applyAlignment="1">
      <alignment vertical="center"/>
    </xf>
    <xf numFmtId="0" fontId="0"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2" fillId="0" borderId="11" xfId="0" applyFont="1" applyBorder="1" applyAlignment="1">
      <alignment vertical="center"/>
    </xf>
    <xf numFmtId="0" fontId="42" fillId="0" borderId="0" xfId="0" applyFont="1" applyAlignment="1">
      <alignment vertical="center"/>
    </xf>
    <xf numFmtId="0" fontId="43" fillId="0" borderId="0" xfId="0" applyFont="1" applyAlignment="1">
      <alignment vertical="center"/>
    </xf>
    <xf numFmtId="0" fontId="40" fillId="0" borderId="18" xfId="0" applyFont="1" applyBorder="1" applyAlignment="1">
      <alignment vertical="center"/>
    </xf>
    <xf numFmtId="0" fontId="41" fillId="0" borderId="18" xfId="0" applyFont="1" applyBorder="1" applyAlignment="1">
      <alignment vertical="center"/>
    </xf>
    <xf numFmtId="0" fontId="0" fillId="0" borderId="18" xfId="0" applyFont="1" applyBorder="1" applyAlignment="1">
      <alignment vertical="center"/>
    </xf>
    <xf numFmtId="0" fontId="43" fillId="0" borderId="18" xfId="0" applyFont="1" applyBorder="1" applyAlignment="1">
      <alignment vertical="center"/>
    </xf>
    <xf numFmtId="0" fontId="11" fillId="0" borderId="0" xfId="0" applyFont="1" applyAlignment="1">
      <alignment horizontal="right" vertical="center"/>
    </xf>
    <xf numFmtId="0" fontId="11" fillId="0" borderId="18" xfId="0" applyFont="1" applyBorder="1" applyAlignment="1">
      <alignment horizontal="right" vertical="center"/>
    </xf>
    <xf numFmtId="0" fontId="44" fillId="34" borderId="11" xfId="0" applyFont="1" applyFill="1" applyBorder="1" applyAlignment="1">
      <alignment horizontal="center" vertical="center"/>
    </xf>
    <xf numFmtId="0" fontId="42" fillId="0" borderId="11" xfId="0" applyFont="1" applyBorder="1" applyAlignment="1">
      <alignment horizontal="center" vertical="center"/>
    </xf>
    <xf numFmtId="0" fontId="44" fillId="0" borderId="0" xfId="0" applyFont="1" applyFill="1" applyAlignment="1">
      <alignment horizontal="center" vertical="center"/>
    </xf>
    <xf numFmtId="0" fontId="38" fillId="0" borderId="0" xfId="0" applyFont="1" applyAlignment="1">
      <alignment horizontal="right" vertical="center"/>
    </xf>
    <xf numFmtId="0" fontId="45" fillId="36" borderId="13" xfId="0" applyFont="1" applyFill="1" applyBorder="1" applyAlignment="1">
      <alignment horizontal="right" vertical="center"/>
    </xf>
    <xf numFmtId="0" fontId="44" fillId="0" borderId="11" xfId="0" applyFont="1" applyFill="1" applyBorder="1" applyAlignment="1">
      <alignment horizontal="center" vertical="center"/>
    </xf>
    <xf numFmtId="0" fontId="42" fillId="0" borderId="15" xfId="0" applyFont="1" applyBorder="1" applyAlignment="1">
      <alignment horizontal="center" vertical="center"/>
    </xf>
    <xf numFmtId="0" fontId="42" fillId="0" borderId="0" xfId="0" applyFont="1" applyAlignment="1">
      <alignment horizontal="left" vertical="center"/>
    </xf>
    <xf numFmtId="0" fontId="42" fillId="0" borderId="0" xfId="0" applyFont="1" applyAlignment="1">
      <alignment horizontal="center" vertical="center"/>
    </xf>
    <xf numFmtId="16" fontId="5" fillId="34" borderId="11" xfId="0" applyNumberFormat="1" applyFont="1" applyFill="1" applyBorder="1" applyAlignment="1">
      <alignment vertical="center"/>
    </xf>
    <xf numFmtId="0" fontId="5" fillId="0" borderId="0" xfId="0" applyFont="1" applyFill="1" applyAlignment="1">
      <alignment horizontal="center" vertical="center"/>
    </xf>
    <xf numFmtId="0" fontId="38" fillId="0" borderId="18" xfId="0" applyFont="1" applyBorder="1" applyAlignment="1">
      <alignment horizontal="right" vertical="center"/>
    </xf>
    <xf numFmtId="0" fontId="5" fillId="0" borderId="0" xfId="0" applyFont="1" applyAlignment="1">
      <alignment horizontal="center" vertical="center"/>
    </xf>
    <xf numFmtId="0" fontId="46" fillId="35" borderId="11" xfId="0" applyFont="1" applyFill="1" applyBorder="1" applyAlignment="1">
      <alignment horizontal="center" vertical="center"/>
    </xf>
    <xf numFmtId="0" fontId="40" fillId="0" borderId="11" xfId="0" applyFont="1" applyBorder="1" applyAlignment="1">
      <alignment horizontal="center" vertical="center"/>
    </xf>
    <xf numFmtId="0" fontId="0" fillId="0" borderId="0" xfId="0" applyFont="1" applyAlignment="1">
      <alignment horizontal="center" vertical="center"/>
    </xf>
    <xf numFmtId="0" fontId="46" fillId="0" borderId="0" xfId="0" applyFont="1" applyFill="1" applyAlignment="1">
      <alignment horizontal="center" vertical="center"/>
    </xf>
    <xf numFmtId="0" fontId="47" fillId="36" borderId="13" xfId="0" applyFont="1" applyFill="1" applyBorder="1" applyAlignment="1">
      <alignment horizontal="right" vertical="center"/>
    </xf>
    <xf numFmtId="0" fontId="9" fillId="0" borderId="11" xfId="0" applyFont="1" applyBorder="1" applyAlignment="1">
      <alignment vertical="center"/>
    </xf>
    <xf numFmtId="0" fontId="46" fillId="0" borderId="11" xfId="0" applyFont="1" applyFill="1" applyBorder="1" applyAlignment="1">
      <alignment horizontal="center" vertical="center"/>
    </xf>
    <xf numFmtId="0" fontId="40" fillId="0" borderId="15" xfId="0" applyFont="1" applyBorder="1" applyAlignment="1">
      <alignment horizontal="center" vertical="center"/>
    </xf>
    <xf numFmtId="0" fontId="40" fillId="0" borderId="0" xfId="0" applyFont="1" applyAlignment="1">
      <alignment horizontal="left" vertical="center"/>
    </xf>
    <xf numFmtId="0" fontId="40" fillId="0" borderId="0" xfId="0" applyFont="1" applyAlignment="1">
      <alignment horizontal="center" vertical="center"/>
    </xf>
    <xf numFmtId="0" fontId="44" fillId="35" borderId="11" xfId="0" applyFont="1" applyFill="1" applyBorder="1" applyAlignment="1">
      <alignment horizontal="center" vertical="center"/>
    </xf>
    <xf numFmtId="0" fontId="0" fillId="0" borderId="0" xfId="0" applyFont="1" applyAlignment="1">
      <alignment/>
    </xf>
    <xf numFmtId="0" fontId="0" fillId="0" borderId="0" xfId="0" applyFont="1" applyFill="1" applyAlignment="1">
      <alignment/>
    </xf>
    <xf numFmtId="0" fontId="11" fillId="0" borderId="0" xfId="0" applyFont="1" applyAlignment="1">
      <alignment/>
    </xf>
    <xf numFmtId="0" fontId="48" fillId="0" borderId="11" xfId="0" applyFont="1" applyBorder="1" applyAlignment="1">
      <alignment vertical="center"/>
    </xf>
    <xf numFmtId="0" fontId="48" fillId="0" borderId="16" xfId="0" applyFont="1" applyBorder="1" applyAlignment="1">
      <alignment horizontal="left" vertical="center"/>
    </xf>
    <xf numFmtId="0" fontId="49" fillId="36" borderId="16" xfId="0" applyFont="1" applyFill="1" applyBorder="1" applyAlignment="1">
      <alignment horizontal="right" vertical="center"/>
    </xf>
    <xf numFmtId="0" fontId="48" fillId="0" borderId="0" xfId="0" applyFont="1" applyAlignment="1">
      <alignment vertical="center"/>
    </xf>
    <xf numFmtId="0" fontId="48" fillId="0" borderId="16" xfId="0" applyFont="1" applyBorder="1" applyAlignment="1">
      <alignment vertical="center"/>
    </xf>
    <xf numFmtId="0" fontId="48" fillId="0" borderId="15" xfId="0" applyFont="1" applyBorder="1" applyAlignment="1">
      <alignment vertical="center"/>
    </xf>
    <xf numFmtId="0" fontId="42" fillId="35" borderId="0" xfId="0" applyFont="1" applyFill="1" applyAlignment="1">
      <alignment vertical="center"/>
    </xf>
    <xf numFmtId="16" fontId="42" fillId="0" borderId="0" xfId="0" applyNumberFormat="1" applyFont="1" applyAlignment="1">
      <alignment horizontal="left" vertical="center"/>
    </xf>
    <xf numFmtId="0" fontId="42" fillId="0" borderId="16" xfId="0" applyFont="1" applyBorder="1" applyAlignment="1">
      <alignment horizontal="left" vertical="center"/>
    </xf>
    <xf numFmtId="0" fontId="50" fillId="0" borderId="16" xfId="0" applyFont="1" applyBorder="1" applyAlignment="1">
      <alignment horizontal="right" vertical="center"/>
    </xf>
    <xf numFmtId="0" fontId="42" fillId="0" borderId="16" xfId="0" applyFont="1" applyBorder="1" applyAlignment="1">
      <alignment vertical="center"/>
    </xf>
    <xf numFmtId="0" fontId="45" fillId="36" borderId="16" xfId="0" applyFont="1" applyFill="1" applyBorder="1" applyAlignment="1">
      <alignment horizontal="right" vertical="center"/>
    </xf>
    <xf numFmtId="0" fontId="42" fillId="0" borderId="15" xfId="0" applyFont="1" applyBorder="1" applyAlignment="1">
      <alignment vertical="center"/>
    </xf>
    <xf numFmtId="0" fontId="50" fillId="0" borderId="0" xfId="0" applyFont="1" applyAlignment="1">
      <alignment horizontal="right" vertical="center"/>
    </xf>
    <xf numFmtId="49" fontId="42" fillId="0" borderId="0" xfId="0" applyNumberFormat="1" applyFont="1" applyAlignment="1">
      <alignment horizontal="left" vertical="center"/>
    </xf>
    <xf numFmtId="0" fontId="5" fillId="35" borderId="0" xfId="0" applyFont="1" applyFill="1" applyAlignment="1">
      <alignment horizontal="left" vertical="center"/>
    </xf>
    <xf numFmtId="0" fontId="38" fillId="35" borderId="0" xfId="0" applyFont="1" applyFill="1" applyAlignment="1">
      <alignment vertical="center"/>
    </xf>
    <xf numFmtId="0" fontId="9" fillId="35" borderId="0" xfId="0" applyFont="1" applyFill="1" applyAlignment="1">
      <alignment horizontal="right" vertical="center"/>
    </xf>
    <xf numFmtId="0" fontId="38" fillId="35" borderId="11" xfId="0" applyFont="1" applyFill="1" applyBorder="1" applyAlignment="1">
      <alignment vertical="center"/>
    </xf>
    <xf numFmtId="0" fontId="38" fillId="35" borderId="16" xfId="0" applyFont="1" applyFill="1" applyBorder="1" applyAlignment="1">
      <alignment vertical="center"/>
    </xf>
    <xf numFmtId="0" fontId="38" fillId="35" borderId="15" xfId="0" applyFont="1" applyFill="1" applyBorder="1" applyAlignment="1">
      <alignment vertical="center"/>
    </xf>
    <xf numFmtId="0" fontId="45" fillId="0" borderId="0" xfId="0" applyFont="1" applyAlignment="1">
      <alignment vertical="center"/>
    </xf>
    <xf numFmtId="0" fontId="45" fillId="36" borderId="0" xfId="0" applyFont="1" applyFill="1" applyAlignment="1">
      <alignment horizontal="right" vertical="center"/>
    </xf>
    <xf numFmtId="0" fontId="25" fillId="0" borderId="19" xfId="0" applyFont="1" applyBorder="1" applyAlignment="1">
      <alignment vertical="center"/>
    </xf>
    <xf numFmtId="0" fontId="42" fillId="0" borderId="15" xfId="0" applyFont="1" applyBorder="1" applyAlignment="1">
      <alignment horizontal="right" vertical="center"/>
    </xf>
    <xf numFmtId="0" fontId="29" fillId="0" borderId="0" xfId="0" applyFont="1" applyBorder="1" applyAlignment="1">
      <alignment vertical="center"/>
    </xf>
    <xf numFmtId="0" fontId="5" fillId="0" borderId="15" xfId="0" applyFont="1" applyBorder="1" applyAlignment="1">
      <alignment vertical="center"/>
    </xf>
    <xf numFmtId="0" fontId="22" fillId="0" borderId="11" xfId="0" applyFont="1" applyBorder="1" applyAlignment="1">
      <alignment vertical="center"/>
    </xf>
    <xf numFmtId="0" fontId="11" fillId="0" borderId="0" xfId="0" applyFont="1" applyFill="1" applyAlignment="1">
      <alignment/>
    </xf>
    <xf numFmtId="0" fontId="20" fillId="0" borderId="0" xfId="0" applyFont="1" applyFill="1" applyAlignment="1">
      <alignment/>
    </xf>
    <xf numFmtId="0" fontId="31" fillId="0" borderId="0" xfId="0" applyFont="1" applyFill="1" applyAlignment="1">
      <alignment/>
    </xf>
    <xf numFmtId="0" fontId="0" fillId="0" borderId="0" xfId="0" applyFill="1" applyAlignment="1">
      <alignment vertical="center"/>
    </xf>
    <xf numFmtId="49" fontId="52" fillId="0" borderId="0" xfId="0" applyNumberFormat="1" applyFont="1" applyFill="1" applyAlignment="1">
      <alignment vertical="center"/>
    </xf>
    <xf numFmtId="49" fontId="53" fillId="0" borderId="0" xfId="0" applyNumberFormat="1" applyFont="1" applyFill="1" applyAlignment="1">
      <alignment vertical="center"/>
    </xf>
    <xf numFmtId="49" fontId="26" fillId="0" borderId="0" xfId="0" applyNumberFormat="1" applyFont="1" applyFill="1" applyAlignment="1">
      <alignment vertical="center"/>
    </xf>
    <xf numFmtId="49" fontId="23" fillId="0" borderId="0" xfId="0" applyNumberFormat="1" applyFont="1" applyFill="1" applyAlignment="1">
      <alignment vertical="center"/>
    </xf>
    <xf numFmtId="49" fontId="26" fillId="0" borderId="0" xfId="0" applyNumberFormat="1" applyFont="1" applyFill="1" applyAlignment="1">
      <alignment horizontal="center" vertical="center"/>
    </xf>
    <xf numFmtId="49" fontId="0" fillId="0" borderId="0" xfId="0" applyNumberFormat="1" applyFill="1" applyAlignment="1">
      <alignment vertical="center"/>
    </xf>
    <xf numFmtId="1" fontId="23" fillId="0" borderId="0" xfId="0" applyNumberFormat="1" applyFont="1" applyFill="1" applyAlignment="1">
      <alignment horizontal="center" vertical="center"/>
    </xf>
    <xf numFmtId="49" fontId="23" fillId="0" borderId="0" xfId="0" applyNumberFormat="1" applyFont="1" applyFill="1" applyAlignment="1">
      <alignment horizontal="center" vertical="center"/>
    </xf>
    <xf numFmtId="0" fontId="0" fillId="0" borderId="0" xfId="0" applyFont="1" applyFill="1" applyAlignment="1">
      <alignment vertical="center"/>
    </xf>
    <xf numFmtId="0" fontId="22" fillId="0" borderId="0" xfId="0" applyFont="1" applyFill="1" applyAlignment="1">
      <alignment horizontal="right" vertical="center"/>
    </xf>
    <xf numFmtId="49" fontId="23" fillId="0" borderId="0" xfId="0" applyNumberFormat="1" applyFont="1" applyFill="1" applyBorder="1" applyAlignment="1">
      <alignment vertical="center"/>
    </xf>
    <xf numFmtId="49" fontId="26" fillId="0" borderId="0" xfId="0" applyNumberFormat="1" applyFont="1" applyFill="1" applyBorder="1" applyAlignment="1">
      <alignment vertical="center"/>
    </xf>
    <xf numFmtId="49" fontId="0" fillId="0" borderId="0" xfId="0" applyNumberFormat="1" applyFont="1" applyFill="1" applyAlignment="1">
      <alignment vertical="center"/>
    </xf>
    <xf numFmtId="0" fontId="23" fillId="0" borderId="11" xfId="0" applyFont="1" applyFill="1" applyBorder="1" applyAlignment="1">
      <alignment vertical="center"/>
    </xf>
    <xf numFmtId="0" fontId="25" fillId="0" borderId="0" xfId="0" applyFont="1" applyFill="1" applyBorder="1" applyAlignment="1">
      <alignment horizontal="left" vertical="center"/>
    </xf>
    <xf numFmtId="0" fontId="25" fillId="0" borderId="0" xfId="0" applyFont="1" applyFill="1" applyAlignment="1">
      <alignment horizontal="left" vertical="center"/>
    </xf>
    <xf numFmtId="0" fontId="23" fillId="0" borderId="0" xfId="0" applyFont="1" applyFill="1" applyAlignment="1">
      <alignment vertical="center"/>
    </xf>
    <xf numFmtId="0" fontId="26" fillId="0" borderId="16" xfId="0" applyFont="1" applyFill="1" applyBorder="1" applyAlignment="1">
      <alignment vertical="center"/>
    </xf>
    <xf numFmtId="0" fontId="23" fillId="0" borderId="0" xfId="0" applyFont="1" applyFill="1" applyAlignment="1">
      <alignment horizontal="left" vertical="center"/>
    </xf>
    <xf numFmtId="0" fontId="54" fillId="0" borderId="0" xfId="0" applyFont="1" applyFill="1" applyAlignment="1">
      <alignment vertical="center"/>
    </xf>
    <xf numFmtId="0" fontId="26" fillId="0" borderId="0" xfId="0" applyFont="1" applyFill="1" applyAlignment="1">
      <alignment vertical="center"/>
    </xf>
    <xf numFmtId="0" fontId="30" fillId="0" borderId="15" xfId="0" applyFont="1" applyFill="1" applyBorder="1" applyAlignment="1">
      <alignment horizontal="right" vertical="center"/>
    </xf>
    <xf numFmtId="0" fontId="22" fillId="0" borderId="11" xfId="0" applyFont="1" applyFill="1" applyBorder="1" applyAlignment="1">
      <alignment vertical="center"/>
    </xf>
    <xf numFmtId="0" fontId="5" fillId="0" borderId="11" xfId="0" applyFont="1" applyFill="1" applyBorder="1" applyAlignment="1">
      <alignment vertical="center"/>
    </xf>
    <xf numFmtId="0" fontId="23" fillId="0" borderId="0" xfId="0" applyFont="1" applyFill="1" applyAlignment="1">
      <alignment horizontal="center" vertical="center"/>
    </xf>
    <xf numFmtId="0" fontId="26" fillId="0" borderId="0" xfId="0" applyFont="1" applyFill="1" applyBorder="1" applyAlignment="1">
      <alignment horizontal="left" vertical="center"/>
    </xf>
    <xf numFmtId="0" fontId="0" fillId="0" borderId="11" xfId="0" applyFont="1" applyFill="1" applyBorder="1" applyAlignment="1">
      <alignment vertical="center"/>
    </xf>
    <xf numFmtId="0" fontId="22" fillId="0" borderId="0" xfId="0" applyFont="1" applyFill="1" applyAlignment="1">
      <alignment vertical="center"/>
    </xf>
    <xf numFmtId="0" fontId="23" fillId="0" borderId="0" xfId="0" applyFont="1" applyFill="1" applyBorder="1" applyAlignment="1">
      <alignment vertical="center"/>
    </xf>
    <xf numFmtId="0" fontId="26" fillId="0" borderId="15" xfId="0" applyFont="1" applyFill="1" applyBorder="1" applyAlignment="1">
      <alignment horizontal="center" vertical="center"/>
    </xf>
    <xf numFmtId="0" fontId="22" fillId="0" borderId="11" xfId="0" applyFont="1" applyFill="1" applyBorder="1" applyAlignment="1">
      <alignment horizontal="center" vertical="center"/>
    </xf>
    <xf numFmtId="0" fontId="23" fillId="0" borderId="11" xfId="0" applyFont="1" applyFill="1" applyBorder="1" applyAlignment="1">
      <alignment vertical="center"/>
    </xf>
    <xf numFmtId="0" fontId="22" fillId="0" borderId="0" xfId="0" applyFont="1" applyFill="1" applyAlignment="1">
      <alignment horizontal="center" vertical="center"/>
    </xf>
    <xf numFmtId="0" fontId="26" fillId="0" borderId="0" xfId="0" applyFont="1" applyFill="1" applyBorder="1" applyAlignment="1">
      <alignment vertical="center"/>
    </xf>
    <xf numFmtId="0" fontId="0" fillId="0" borderId="16" xfId="0" applyFont="1" applyFill="1" applyBorder="1" applyAlignment="1">
      <alignment vertical="center"/>
    </xf>
    <xf numFmtId="0" fontId="20" fillId="0" borderId="0" xfId="0" applyFont="1" applyFill="1" applyAlignment="1">
      <alignment horizontal="right" vertical="center"/>
    </xf>
    <xf numFmtId="0" fontId="0" fillId="0" borderId="0" xfId="0" applyFont="1" applyFill="1" applyAlignment="1">
      <alignment vertical="center"/>
    </xf>
    <xf numFmtId="0" fontId="26" fillId="0" borderId="16" xfId="0" applyFont="1" applyFill="1" applyBorder="1" applyAlignment="1">
      <alignment horizontal="left" vertical="center"/>
    </xf>
    <xf numFmtId="0" fontId="34" fillId="0" borderId="16" xfId="0" applyFont="1" applyFill="1" applyBorder="1" applyAlignment="1">
      <alignment horizontal="center" vertical="center"/>
    </xf>
    <xf numFmtId="0" fontId="5" fillId="0" borderId="0" xfId="0" applyFont="1" applyFill="1" applyAlignment="1">
      <alignment vertical="center"/>
    </xf>
    <xf numFmtId="0" fontId="23" fillId="0" borderId="0" xfId="0" applyFont="1" applyFill="1" applyBorder="1" applyAlignment="1">
      <alignment horizontal="left" vertical="center"/>
    </xf>
    <xf numFmtId="0" fontId="22" fillId="0" borderId="0" xfId="0" applyFont="1" applyFill="1" applyAlignment="1">
      <alignment vertical="center"/>
    </xf>
    <xf numFmtId="0" fontId="26" fillId="0" borderId="11" xfId="0" applyFont="1" applyFill="1" applyBorder="1" applyAlignment="1">
      <alignment horizontal="center" vertical="center"/>
    </xf>
    <xf numFmtId="0" fontId="26" fillId="0" borderId="0" xfId="0" applyFont="1" applyFill="1" applyAlignment="1">
      <alignment horizontal="center" vertical="center"/>
    </xf>
    <xf numFmtId="0" fontId="23" fillId="0" borderId="0" xfId="0" applyFont="1" applyFill="1" applyAlignment="1">
      <alignment vertical="center"/>
    </xf>
    <xf numFmtId="0" fontId="30" fillId="0" borderId="16" xfId="0" applyFont="1" applyFill="1" applyBorder="1" applyAlignment="1">
      <alignment horizontal="right" vertical="center"/>
    </xf>
    <xf numFmtId="0" fontId="30" fillId="0" borderId="11" xfId="0" applyFont="1" applyFill="1" applyBorder="1" applyAlignment="1">
      <alignment horizontal="right" vertical="center"/>
    </xf>
    <xf numFmtId="0" fontId="26" fillId="0" borderId="0" xfId="0" applyFont="1" applyFill="1" applyAlignment="1">
      <alignment horizontal="left" vertical="center"/>
    </xf>
    <xf numFmtId="0" fontId="22" fillId="0" borderId="20" xfId="0" applyFont="1" applyFill="1" applyBorder="1" applyAlignment="1">
      <alignment vertical="center"/>
    </xf>
    <xf numFmtId="0" fontId="34" fillId="0" borderId="0" xfId="0" applyFont="1" applyFill="1" applyBorder="1" applyAlignment="1">
      <alignment horizontal="center" vertical="center"/>
    </xf>
    <xf numFmtId="0" fontId="30" fillId="0" borderId="0" xfId="0" applyFont="1" applyFill="1" applyAlignment="1">
      <alignment horizontal="right" vertical="center"/>
    </xf>
    <xf numFmtId="0" fontId="26" fillId="0" borderId="11" xfId="0" applyFont="1" applyFill="1" applyBorder="1" applyAlignment="1">
      <alignment horizontal="right" vertical="center"/>
    </xf>
    <xf numFmtId="0" fontId="26" fillId="0" borderId="0" xfId="0" applyFont="1" applyFill="1" applyAlignment="1">
      <alignment horizontal="right" vertical="center"/>
    </xf>
    <xf numFmtId="0" fontId="23" fillId="0" borderId="21" xfId="0" applyFont="1" applyFill="1" applyBorder="1" applyAlignment="1">
      <alignment vertical="center"/>
    </xf>
    <xf numFmtId="0" fontId="22" fillId="0" borderId="0" xfId="0" applyFont="1" applyFill="1" applyAlignment="1">
      <alignment horizontal="center" vertical="center"/>
    </xf>
    <xf numFmtId="0" fontId="0" fillId="0" borderId="17" xfId="0" applyFont="1" applyFill="1" applyBorder="1" applyAlignment="1">
      <alignment vertical="center"/>
    </xf>
    <xf numFmtId="0" fontId="0" fillId="0" borderId="14"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15" fillId="0" borderId="0" xfId="0" applyFont="1" applyFill="1" applyAlignment="1">
      <alignment vertical="center"/>
    </xf>
    <xf numFmtId="0" fontId="21" fillId="0" borderId="0" xfId="0" applyFont="1" applyFill="1" applyAlignment="1">
      <alignment vertical="center"/>
    </xf>
    <xf numFmtId="0" fontId="15" fillId="0" borderId="0" xfId="0" applyFont="1" applyFill="1" applyAlignment="1">
      <alignment horizontal="center" vertical="center"/>
    </xf>
    <xf numFmtId="0" fontId="21" fillId="0" borderId="0" xfId="0" applyFont="1" applyFill="1" applyAlignment="1">
      <alignment horizontal="center" vertical="center"/>
    </xf>
    <xf numFmtId="0" fontId="15" fillId="0" borderId="0" xfId="0" applyFont="1" applyFill="1" applyAlignment="1">
      <alignment horizontal="left" vertical="center"/>
    </xf>
    <xf numFmtId="0" fontId="15" fillId="0" borderId="0" xfId="0" applyFont="1" applyFill="1" applyAlignment="1">
      <alignment horizontal="right" vertical="center"/>
    </xf>
    <xf numFmtId="0" fontId="20" fillId="0" borderId="0" xfId="0" applyFont="1" applyFill="1" applyAlignment="1">
      <alignment vertical="center"/>
    </xf>
    <xf numFmtId="0" fontId="19" fillId="0" borderId="0" xfId="0" applyFont="1" applyFill="1" applyAlignment="1">
      <alignment horizontal="center" vertical="center"/>
    </xf>
    <xf numFmtId="0" fontId="20" fillId="0" borderId="0" xfId="0" applyFont="1" applyFill="1" applyAlignment="1">
      <alignment horizontal="center" vertical="center"/>
    </xf>
    <xf numFmtId="0" fontId="19" fillId="0" borderId="0" xfId="0" applyFont="1" applyFill="1" applyAlignment="1">
      <alignment horizontal="left" vertical="center"/>
    </xf>
    <xf numFmtId="0" fontId="19" fillId="0" borderId="0" xfId="0" applyFont="1" applyFill="1" applyAlignment="1">
      <alignment horizontal="right" vertical="center"/>
    </xf>
    <xf numFmtId="0" fontId="16" fillId="0" borderId="0" xfId="0" applyFont="1" applyFill="1" applyAlignment="1">
      <alignment vertical="center"/>
    </xf>
    <xf numFmtId="49" fontId="18" fillId="0" borderId="10" xfId="0" applyNumberFormat="1" applyFont="1" applyFill="1" applyBorder="1" applyAlignment="1">
      <alignment horizontal="right" vertical="center"/>
    </xf>
    <xf numFmtId="0" fontId="16" fillId="0" borderId="10" xfId="0" applyFont="1" applyFill="1" applyBorder="1" applyAlignment="1">
      <alignment vertical="center"/>
    </xf>
    <xf numFmtId="0" fontId="17" fillId="0" borderId="10" xfId="0" applyFont="1" applyFill="1" applyBorder="1" applyAlignment="1">
      <alignment vertical="center"/>
    </xf>
    <xf numFmtId="0" fontId="16" fillId="0" borderId="10" xfId="45" applyNumberFormat="1" applyFont="1" applyFill="1" applyBorder="1" applyAlignment="1" applyProtection="1">
      <alignment horizontal="right" vertical="center"/>
      <protection locked="0"/>
    </xf>
    <xf numFmtId="49" fontId="17" fillId="0" borderId="10" xfId="0" applyNumberFormat="1" applyFont="1" applyFill="1" applyBorder="1" applyAlignment="1">
      <alignment vertical="center"/>
    </xf>
    <xf numFmtId="49" fontId="16" fillId="0" borderId="10" xfId="45" applyNumberFormat="1" applyFont="1" applyFill="1" applyBorder="1" applyAlignment="1" applyProtection="1">
      <alignment vertical="center"/>
      <protection locked="0"/>
    </xf>
    <xf numFmtId="0" fontId="0" fillId="0" borderId="10" xfId="0" applyFont="1" applyFill="1" applyBorder="1" applyAlignment="1">
      <alignment vertical="center"/>
    </xf>
    <xf numFmtId="49" fontId="42" fillId="0" borderId="0" xfId="0" applyNumberFormat="1" applyFont="1" applyFill="1" applyAlignment="1">
      <alignment horizontal="right" vertical="center"/>
    </xf>
    <xf numFmtId="0" fontId="38" fillId="0" borderId="0" xfId="0" applyFont="1" applyFill="1" applyAlignment="1">
      <alignment vertical="center"/>
    </xf>
    <xf numFmtId="49" fontId="5" fillId="0" borderId="0" xfId="0" applyNumberFormat="1" applyFont="1" applyFill="1" applyAlignment="1">
      <alignment horizontal="right" vertical="center"/>
    </xf>
    <xf numFmtId="49" fontId="5" fillId="0" borderId="0" xfId="0" applyNumberFormat="1" applyFont="1" applyFill="1" applyAlignment="1">
      <alignment vertical="center"/>
    </xf>
    <xf numFmtId="0" fontId="0" fillId="0" borderId="0" xfId="0" applyFont="1" applyFill="1" applyAlignment="1">
      <alignment/>
    </xf>
    <xf numFmtId="0" fontId="11" fillId="0" borderId="0" xfId="0" applyFont="1" applyFill="1" applyAlignment="1">
      <alignment/>
    </xf>
    <xf numFmtId="0" fontId="5" fillId="0" borderId="0" xfId="0" applyFont="1" applyFill="1" applyAlignment="1">
      <alignment horizontal="left"/>
    </xf>
    <xf numFmtId="0" fontId="9" fillId="0" borderId="0" xfId="0" applyFont="1" applyFill="1" applyAlignment="1">
      <alignment/>
    </xf>
    <xf numFmtId="0" fontId="9" fillId="0" borderId="0" xfId="0" applyFont="1" applyFill="1" applyAlignment="1">
      <alignment horizontal="left" vertical="center"/>
    </xf>
    <xf numFmtId="49" fontId="9" fillId="0" borderId="0" xfId="0" applyNumberFormat="1" applyFont="1" applyFill="1" applyAlignment="1">
      <alignment horizontal="left"/>
    </xf>
    <xf numFmtId="0" fontId="4" fillId="0" borderId="0" xfId="0" applyFont="1" applyFill="1" applyAlignment="1">
      <alignment vertical="top"/>
    </xf>
    <xf numFmtId="0" fontId="11" fillId="0" borderId="0" xfId="0" applyFont="1" applyFill="1" applyAlignment="1">
      <alignment vertical="top"/>
    </xf>
    <xf numFmtId="0" fontId="0" fillId="0" borderId="0" xfId="0" applyFont="1" applyFill="1" applyAlignment="1">
      <alignment vertical="top"/>
    </xf>
    <xf numFmtId="0" fontId="5" fillId="0" borderId="0" xfId="0" applyFont="1" applyFill="1" applyAlignment="1">
      <alignment vertical="top"/>
    </xf>
    <xf numFmtId="49" fontId="5" fillId="0" borderId="0" xfId="0" applyNumberFormat="1" applyFont="1" applyFill="1" applyAlignment="1">
      <alignment vertical="top"/>
    </xf>
    <xf numFmtId="16" fontId="5" fillId="35" borderId="0" xfId="0" applyNumberFormat="1" applyFont="1" applyFill="1" applyAlignment="1">
      <alignment horizontal="left" vertical="center"/>
    </xf>
    <xf numFmtId="49" fontId="5" fillId="35" borderId="0" xfId="0" applyNumberFormat="1" applyFont="1" applyFill="1" applyAlignment="1">
      <alignment horizontal="left" vertical="center"/>
    </xf>
    <xf numFmtId="0" fontId="10" fillId="0" borderId="0" xfId="0" applyFont="1" applyBorder="1" applyAlignment="1">
      <alignment horizontal="center"/>
    </xf>
    <xf numFmtId="0" fontId="39" fillId="0" borderId="0" xfId="0" applyFont="1" applyAlignment="1">
      <alignment horizontal="center"/>
    </xf>
    <xf numFmtId="211" fontId="16" fillId="0" borderId="10" xfId="0" applyNumberFormat="1" applyFont="1" applyBorder="1" applyAlignment="1">
      <alignment horizontal="left" vertical="center"/>
    </xf>
    <xf numFmtId="0" fontId="0" fillId="0" borderId="0" xfId="0" applyBorder="1" applyAlignment="1">
      <alignment horizontal="left"/>
    </xf>
    <xf numFmtId="49" fontId="5" fillId="34" borderId="0" xfId="0" applyNumberFormat="1" applyFont="1" applyFill="1" applyAlignment="1">
      <alignment horizontal="left" vertical="center"/>
    </xf>
    <xf numFmtId="49" fontId="18" fillId="0" borderId="10" xfId="0" applyNumberFormat="1" applyFont="1" applyBorder="1" applyAlignment="1">
      <alignment horizontal="center" vertical="center"/>
    </xf>
    <xf numFmtId="0" fontId="42" fillId="0" borderId="20" xfId="0" applyFont="1" applyBorder="1" applyAlignment="1">
      <alignment horizontal="center" vertical="center"/>
    </xf>
    <xf numFmtId="0" fontId="42" fillId="0" borderId="11" xfId="0" applyFont="1" applyBorder="1" applyAlignment="1">
      <alignment horizontal="center" vertical="center"/>
    </xf>
    <xf numFmtId="211" fontId="16" fillId="0" borderId="10" xfId="0" applyNumberFormat="1" applyFont="1" applyFill="1" applyBorder="1" applyAlignment="1">
      <alignment horizontal="left" vertical="center"/>
    </xf>
    <xf numFmtId="49" fontId="39" fillId="0" borderId="0" xfId="0" applyNumberFormat="1" applyFont="1" applyAlignment="1">
      <alignment horizontal="center" vertical="top"/>
    </xf>
    <xf numFmtId="0" fontId="20" fillId="0" borderId="0" xfId="0" applyFont="1" applyFill="1" applyAlignment="1">
      <alignment horizontal="center"/>
    </xf>
    <xf numFmtId="0" fontId="42" fillId="0" borderId="19" xfId="0" applyFont="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right" vertical="center"/>
    </xf>
    <xf numFmtId="0" fontId="0" fillId="0" borderId="0" xfId="0" applyFont="1" applyFill="1" applyBorder="1" applyAlignment="1">
      <alignment vertical="center"/>
    </xf>
    <xf numFmtId="49" fontId="53" fillId="0" borderId="0" xfId="0" applyNumberFormat="1" applyFont="1" applyFill="1" applyBorder="1" applyAlignment="1">
      <alignment vertical="center"/>
    </xf>
    <xf numFmtId="49" fontId="52" fillId="0" borderId="0" xfId="0" applyNumberFormat="1" applyFont="1" applyFill="1" applyBorder="1" applyAlignment="1">
      <alignment vertical="center"/>
    </xf>
    <xf numFmtId="0" fontId="0" fillId="0" borderId="0" xfId="0" applyFill="1" applyBorder="1" applyAlignment="1">
      <alignment vertical="center"/>
    </xf>
    <xf numFmtId="0" fontId="31" fillId="0" borderId="0" xfId="0" applyFont="1" applyFill="1" applyAlignment="1">
      <alignment/>
    </xf>
    <xf numFmtId="0" fontId="42" fillId="0" borderId="20" xfId="0" applyFont="1" applyBorder="1" applyAlignment="1">
      <alignment horizontal="left" vertical="center"/>
    </xf>
    <xf numFmtId="0" fontId="42" fillId="0" borderId="11" xfId="0" applyFont="1" applyBorder="1" applyAlignment="1">
      <alignment horizontal="left"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_Мужчины пары" xfId="45"/>
    <cellStyle name="Денежный_Одиночный разряд мужчины"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dxfs count="1027">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i val="0"/>
      </font>
    </dxf>
    <dxf>
      <font>
        <b/>
        <i val="0"/>
      </font>
    </dxf>
    <dxf>
      <font>
        <b/>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fill>
        <patternFill>
          <bgColor indexed="9"/>
        </patternFill>
      </fill>
    </dxf>
    <dxf>
      <font>
        <b val="0"/>
        <i val="0"/>
      </font>
    </dxf>
    <dxf>
      <font>
        <b/>
        <i val="0"/>
      </font>
      <fill>
        <patternFill>
          <bgColor indexed="9"/>
        </patternFill>
      </fill>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fill>
        <patternFill>
          <bgColor indexed="9"/>
        </patternFill>
      </fill>
    </dxf>
    <dxf>
      <font>
        <b val="0"/>
        <i val="0"/>
      </font>
    </dxf>
    <dxf>
      <font>
        <b/>
        <i val="0"/>
      </font>
      <fill>
        <patternFill>
          <bgColor indexed="9"/>
        </patternFill>
      </fill>
    </dxf>
    <dxf>
      <font>
        <b val="0"/>
        <i val="0"/>
      </font>
    </dxf>
    <dxf>
      <font>
        <b/>
        <i val="0"/>
      </font>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dxf>
    <dxf>
      <font>
        <b val="0"/>
        <i val="0"/>
      </font>
    </dxf>
    <dxf>
      <font>
        <b/>
        <i val="0"/>
      </font>
    </dxf>
    <dxf>
      <font>
        <b val="0"/>
        <i val="0"/>
      </font>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b/>
        <i val="0"/>
      </font>
    </dxf>
    <dxf>
      <font>
        <b/>
        <i val="0"/>
      </font>
    </dxf>
    <dxf>
      <font>
        <i val="0"/>
        <color indexed="11"/>
      </font>
    </dxf>
    <dxf>
      <font>
        <b/>
        <i val="0"/>
        <color indexed="11"/>
      </font>
    </dxf>
    <dxf>
      <font>
        <b val="0"/>
        <i/>
        <color indexed="10"/>
      </font>
    </dxf>
    <dxf>
      <font>
        <b/>
        <i val="0"/>
      </font>
    </dxf>
    <dxf>
      <font>
        <b val="0"/>
        <i val="0"/>
      </font>
    </dxf>
    <dxf>
      <font>
        <b/>
        <i val="0"/>
      </font>
    </dxf>
    <dxf>
      <font>
        <b val="0"/>
        <i val="0"/>
      </font>
    </dxf>
    <dxf>
      <font>
        <b/>
        <i val="0"/>
      </font>
      <fill>
        <patternFill>
          <bgColor indexed="9"/>
        </patternFill>
      </fill>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11"/>
      </font>
    </dxf>
    <dxf>
      <font>
        <b/>
        <i val="0"/>
        <color indexed="11"/>
      </font>
    </dxf>
    <dxf>
      <font>
        <b val="0"/>
        <i/>
        <color indexed="10"/>
      </font>
    </dxf>
    <dxf>
      <font>
        <b/>
        <i val="0"/>
      </font>
    </dxf>
    <dxf>
      <font>
        <b/>
        <i val="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11"/>
      </font>
    </dxf>
    <dxf>
      <font>
        <b/>
        <i val="0"/>
        <color indexed="11"/>
      </font>
    </dxf>
    <dxf>
      <font>
        <b val="0"/>
        <i/>
        <color indexed="10"/>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color indexed="9"/>
      </font>
      <fill>
        <patternFill>
          <bgColor indexed="9"/>
        </patternFill>
      </fill>
    </dxf>
    <dxf>
      <font>
        <b/>
        <i val="0"/>
        <color auto="1"/>
      </font>
      <fill>
        <patternFill>
          <bgColor indexed="9"/>
        </patternFill>
      </fill>
    </dxf>
    <dxf>
      <font>
        <b val="0"/>
        <i val="0"/>
        <color indexed="9"/>
      </font>
      <fill>
        <patternFill patternType="solid">
          <bgColor indexed="9"/>
        </patternFill>
      </fill>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dxf>
    <dxf>
      <font>
        <b val="0"/>
        <i val="0"/>
      </font>
    </dxf>
    <dxf>
      <font>
        <b/>
        <i val="0"/>
      </font>
    </dxf>
    <dxf>
      <font>
        <b val="0"/>
        <i val="0"/>
      </font>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b/>
        <i val="0"/>
      </font>
    </dxf>
    <dxf>
      <font>
        <b/>
        <i val="0"/>
      </font>
    </dxf>
    <dxf>
      <font>
        <i val="0"/>
        <color indexed="11"/>
      </font>
    </dxf>
    <dxf>
      <font>
        <b/>
        <i val="0"/>
        <color indexed="11"/>
      </font>
    </dxf>
    <dxf>
      <font>
        <b val="0"/>
        <i/>
        <color indexed="10"/>
      </font>
    </dxf>
    <dxf>
      <font>
        <b/>
        <i val="0"/>
      </font>
    </dxf>
    <dxf>
      <font>
        <b val="0"/>
        <i val="0"/>
      </font>
    </dxf>
    <dxf>
      <font>
        <b/>
        <i val="0"/>
      </font>
    </dxf>
    <dxf>
      <font>
        <b val="0"/>
        <i val="0"/>
      </font>
    </dxf>
    <dxf>
      <font>
        <b/>
        <i val="0"/>
      </font>
      <fill>
        <patternFill>
          <bgColor indexed="9"/>
        </patternFill>
      </fill>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11"/>
      </font>
    </dxf>
    <dxf>
      <font>
        <b/>
        <i val="0"/>
        <color indexed="11"/>
      </font>
    </dxf>
    <dxf>
      <font>
        <b val="0"/>
        <i/>
        <color indexed="10"/>
      </font>
    </dxf>
    <dxf>
      <font>
        <b/>
        <i val="0"/>
      </font>
    </dxf>
    <dxf>
      <font>
        <b/>
        <i val="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11"/>
      </font>
    </dxf>
    <dxf>
      <font>
        <b/>
        <i val="0"/>
        <color indexed="11"/>
      </font>
    </dxf>
    <dxf>
      <font>
        <b val="0"/>
        <i/>
        <color indexed="10"/>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color indexed="9"/>
      </font>
      <fill>
        <patternFill>
          <bgColor indexed="9"/>
        </patternFill>
      </fill>
    </dxf>
    <dxf>
      <font>
        <b/>
        <i val="0"/>
        <color auto="1"/>
      </font>
      <fill>
        <patternFill>
          <bgColor indexed="9"/>
        </patternFill>
      </fill>
    </dxf>
    <dxf>
      <font>
        <b val="0"/>
        <i val="0"/>
        <color indexed="9"/>
      </font>
      <fill>
        <patternFill patternType="solid">
          <bgColor indexed="9"/>
        </patternFill>
      </fill>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dxf>
    <dxf>
      <font>
        <b val="0"/>
        <i val="0"/>
      </font>
    </dxf>
    <dxf>
      <font>
        <b/>
        <i val="0"/>
      </font>
    </dxf>
    <dxf>
      <font>
        <b val="0"/>
        <i val="0"/>
      </font>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b/>
        <i val="0"/>
      </font>
    </dxf>
    <dxf>
      <font>
        <b/>
        <i val="0"/>
      </font>
    </dxf>
    <dxf>
      <font>
        <i val="0"/>
        <color indexed="11"/>
      </font>
    </dxf>
    <dxf>
      <font>
        <b/>
        <i val="0"/>
        <color indexed="11"/>
      </font>
    </dxf>
    <dxf>
      <font>
        <b val="0"/>
        <i/>
        <color indexed="10"/>
      </font>
    </dxf>
    <dxf>
      <font>
        <b/>
        <i val="0"/>
      </font>
    </dxf>
    <dxf>
      <font>
        <b val="0"/>
        <i val="0"/>
      </font>
    </dxf>
    <dxf>
      <font>
        <b/>
        <i val="0"/>
      </font>
    </dxf>
    <dxf>
      <font>
        <b val="0"/>
        <i val="0"/>
      </font>
    </dxf>
    <dxf>
      <font>
        <b/>
        <i val="0"/>
      </font>
      <fill>
        <patternFill>
          <bgColor indexed="9"/>
        </patternFill>
      </fill>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11"/>
      </font>
    </dxf>
    <dxf>
      <font>
        <b/>
        <i val="0"/>
        <color indexed="11"/>
      </font>
    </dxf>
    <dxf>
      <font>
        <b val="0"/>
        <i/>
        <color indexed="10"/>
      </font>
    </dxf>
    <dxf>
      <font>
        <b/>
        <i val="0"/>
      </font>
    </dxf>
    <dxf>
      <font>
        <b/>
        <i val="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11"/>
      </font>
    </dxf>
    <dxf>
      <font>
        <b/>
        <i val="0"/>
        <color indexed="11"/>
      </font>
    </dxf>
    <dxf>
      <font>
        <b val="0"/>
        <i/>
        <color indexed="10"/>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color indexed="9"/>
      </font>
      <fill>
        <patternFill>
          <bgColor indexed="9"/>
        </patternFill>
      </fill>
    </dxf>
    <dxf>
      <font>
        <b/>
        <i val="0"/>
        <color auto="1"/>
      </font>
      <fill>
        <patternFill>
          <bgColor indexed="9"/>
        </patternFill>
      </fill>
    </dxf>
    <dxf>
      <font>
        <b val="0"/>
        <i val="0"/>
        <color indexed="9"/>
      </font>
      <fill>
        <patternFill patternType="solid">
          <bgColor indexed="9"/>
        </patternFill>
      </fill>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fill>
        <patternFill>
          <bgColor indexed="9"/>
        </patternFill>
      </fill>
    </dxf>
    <dxf>
      <font>
        <b val="0"/>
        <i val="0"/>
      </font>
    </dxf>
    <dxf>
      <font>
        <b/>
        <i val="0"/>
      </font>
    </dxf>
    <dxf>
      <font>
        <b val="0"/>
        <i val="0"/>
      </font>
    </dxf>
    <dxf>
      <font>
        <b/>
        <i val="0"/>
      </font>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i val="0"/>
      </font>
    </dxf>
    <dxf>
      <font>
        <b/>
        <i val="0"/>
      </font>
    </dxf>
    <dxf>
      <font>
        <b/>
        <i val="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b/>
        <i val="0"/>
      </font>
    </dxf>
    <dxf>
      <font>
        <b/>
        <i val="0"/>
      </font>
    </dxf>
    <dxf>
      <font>
        <i val="0"/>
        <color indexed="11"/>
      </font>
    </dxf>
    <dxf>
      <font>
        <b/>
        <i val="0"/>
        <color indexed="11"/>
      </font>
    </dxf>
    <dxf>
      <font>
        <b val="0"/>
        <i/>
        <color indexed="10"/>
      </font>
    </dxf>
    <dxf>
      <font>
        <b/>
        <i val="0"/>
      </font>
    </dxf>
    <dxf>
      <font>
        <b val="0"/>
        <i val="0"/>
      </font>
    </dxf>
    <dxf>
      <font>
        <b/>
        <i val="0"/>
      </font>
    </dxf>
    <dxf>
      <font>
        <b val="0"/>
        <i val="0"/>
      </font>
    </dxf>
    <dxf>
      <font>
        <b/>
        <i val="0"/>
      </font>
      <fill>
        <patternFill>
          <bgColor indexed="9"/>
        </patternFill>
      </fill>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11"/>
      </font>
    </dxf>
    <dxf>
      <font>
        <b/>
        <i val="0"/>
        <color indexed="11"/>
      </font>
    </dxf>
    <dxf>
      <font>
        <b val="0"/>
        <i/>
        <color indexed="10"/>
      </font>
    </dxf>
    <dxf>
      <font>
        <b/>
        <i val="0"/>
      </font>
    </dxf>
    <dxf>
      <font>
        <b/>
        <i val="0"/>
      </font>
    </dxf>
    <dxf>
      <font>
        <b/>
        <i val="0"/>
      </font>
    </dxf>
    <dxf>
      <font>
        <b/>
        <i val="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11"/>
      </font>
    </dxf>
    <dxf>
      <font>
        <b/>
        <i val="0"/>
        <color indexed="11"/>
      </font>
    </dxf>
    <dxf>
      <font>
        <b val="0"/>
        <i/>
        <color indexed="10"/>
      </font>
    </dxf>
    <dxf>
      <font>
        <i val="0"/>
        <color indexed="11"/>
      </font>
    </dxf>
    <dxf>
      <font>
        <b/>
        <i val="0"/>
        <color indexed="11"/>
      </font>
    </dxf>
    <dxf>
      <font>
        <b val="0"/>
        <i/>
        <color indexed="10"/>
      </font>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color indexed="9"/>
      </font>
      <fill>
        <patternFill>
          <bgColor indexed="9"/>
        </patternFill>
      </fill>
    </dxf>
    <dxf>
      <font>
        <b/>
        <i val="0"/>
        <color auto="1"/>
      </font>
      <fill>
        <patternFill>
          <bgColor indexed="9"/>
        </patternFill>
      </fill>
    </dxf>
    <dxf>
      <font>
        <b val="0"/>
        <i val="0"/>
        <color indexed="9"/>
      </font>
      <fill>
        <patternFill patternType="solid">
          <bgColor indexed="9"/>
        </patternFill>
      </fill>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fill>
        <patternFill>
          <bgColor indexed="9"/>
        </patternFill>
      </fill>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i val="0"/>
        <color indexed="9"/>
      </font>
      <fill>
        <patternFill>
          <bgColor indexed="42"/>
        </patternFill>
      </fill>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b/>
        <i val="0"/>
      </font>
    </dxf>
    <dxf>
      <font>
        <i val="0"/>
        <color indexed="9"/>
      </font>
    </dxf>
    <dxf>
      <font>
        <b/>
        <i val="0"/>
      </font>
    </dxf>
    <dxf>
      <font>
        <b val="0"/>
        <i val="0"/>
      </font>
    </dxf>
    <dxf>
      <font>
        <b/>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val="0"/>
        <i val="0"/>
      </font>
    </dxf>
    <dxf>
      <font>
        <i val="0"/>
        <color indexed="11"/>
      </font>
    </dxf>
    <dxf>
      <font>
        <b/>
        <i val="0"/>
        <color indexed="11"/>
      </font>
    </dxf>
    <dxf>
      <font>
        <b val="0"/>
        <i/>
        <color indexed="10"/>
      </font>
    </dxf>
    <dxf>
      <font>
        <b/>
        <i val="0"/>
      </font>
    </dxf>
    <dxf>
      <font>
        <b/>
        <i val="0"/>
      </font>
    </dxf>
    <dxf>
      <font>
        <b val="0"/>
        <i val="0"/>
      </font>
    </dxf>
    <dxf>
      <font>
        <b/>
        <i val="0"/>
      </font>
    </dxf>
    <dxf>
      <font>
        <b val="0"/>
        <i val="0"/>
      </font>
    </dxf>
    <dxf>
      <font>
        <b/>
        <i val="0"/>
      </font>
    </dxf>
    <dxf>
      <font>
        <b val="0"/>
        <i val="0"/>
      </font>
    </dxf>
    <dxf>
      <font>
        <i val="0"/>
        <color indexed="9"/>
      </font>
      <fill>
        <patternFill>
          <bgColor indexed="42"/>
        </patternFill>
      </fill>
    </dxf>
    <dxf>
      <font>
        <b/>
        <i val="0"/>
      </font>
    </dxf>
    <dxf>
      <font>
        <b val="0"/>
        <i val="0"/>
      </font>
    </dxf>
    <dxf>
      <font>
        <b/>
        <i val="0"/>
      </font>
    </dxf>
    <dxf>
      <font>
        <i val="0"/>
        <color indexed="9"/>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val="0"/>
        <i val="0"/>
      </font>
    </dxf>
    <dxf>
      <font>
        <i val="0"/>
        <color indexed="11"/>
      </font>
    </dxf>
    <dxf>
      <font>
        <b/>
        <i val="0"/>
        <color indexed="11"/>
      </font>
    </dxf>
    <dxf>
      <font>
        <b val="0"/>
        <i/>
        <color indexed="10"/>
      </font>
    </dxf>
    <dxf>
      <font>
        <b/>
        <i val="0"/>
      </font>
    </dxf>
    <dxf>
      <font>
        <b/>
        <i val="0"/>
      </font>
    </dxf>
    <dxf>
      <font>
        <b/>
        <i val="0"/>
      </font>
    </dxf>
    <dxf>
      <font>
        <b/>
        <i val="0"/>
      </font>
    </dxf>
    <dxf>
      <font>
        <b/>
        <i val="0"/>
      </font>
    </dxf>
    <dxf>
      <font>
        <b/>
        <i val="0"/>
      </font>
    </dxf>
    <dxf>
      <font>
        <b val="0"/>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i val="0"/>
        <color indexed="9"/>
      </font>
      <fill>
        <patternFill>
          <bgColor indexed="42"/>
        </patternFill>
      </fill>
    </dxf>
    <dxf>
      <font>
        <i val="0"/>
        <color indexed="9"/>
      </font>
    </dxf>
    <dxf>
      <font>
        <b/>
        <i val="0"/>
      </font>
    </dxf>
    <dxf>
      <font>
        <b/>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val="0"/>
        <i val="0"/>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val="0"/>
        <i val="0"/>
      </font>
    </dxf>
    <dxf>
      <font>
        <i val="0"/>
        <color indexed="11"/>
      </font>
    </dxf>
    <dxf>
      <font>
        <b/>
        <i val="0"/>
        <color indexed="11"/>
      </font>
    </dxf>
    <dxf>
      <font>
        <b val="0"/>
        <i/>
        <color indexed="10"/>
      </font>
    </dxf>
    <dxf>
      <font>
        <b/>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b/>
        <i val="0"/>
      </font>
    </dxf>
    <dxf>
      <font>
        <b val="0"/>
        <i val="0"/>
      </font>
    </dxf>
    <dxf>
      <font>
        <i val="0"/>
        <color indexed="9"/>
      </font>
      <fill>
        <patternFill>
          <bgColor indexed="42"/>
        </patternFill>
      </fill>
    </dxf>
    <dxf>
      <font>
        <i val="0"/>
        <color indexed="9"/>
      </font>
    </dxf>
    <dxf>
      <font>
        <color indexed="9"/>
      </font>
      <fill>
        <patternFill>
          <bgColor indexed="9"/>
        </patternFill>
      </fill>
    </dxf>
    <dxf>
      <font>
        <color indexed="9"/>
      </font>
      <fill>
        <patternFill patternType="solid">
          <bgColor indexed="9"/>
        </patternFill>
      </fill>
    </dxf>
    <dxf>
      <font>
        <b/>
        <i val="0"/>
        <color indexed="8"/>
      </font>
      <fill>
        <patternFill patternType="solid">
          <bgColor indexed="22"/>
        </patternFill>
      </fill>
    </dxf>
    <dxf>
      <font>
        <b/>
        <i val="0"/>
      </font>
    </dxf>
    <dxf>
      <font>
        <b/>
        <i val="0"/>
      </font>
    </dxf>
    <dxf>
      <font>
        <b/>
        <i val="0"/>
      </font>
    </dxf>
    <dxf>
      <font>
        <b val="0"/>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renera\AppData\Local\Temp\&#1054;&#1076;&#1080;&#1085;&#1086;&#1095;&#1085;&#1099;&#1081;%20&#1088;&#1072;&#1079;&#1088;&#1103;&#1076;\Documents%20and%20Settings\tennis07\Desktop\&#1090;&#1091;&#1088;&#1085;&#1080;&#1088;\&#1076;&#1077;&#1074;&#1091;&#1096;&#1082;&#1080;%20&#1076;&#1086;%2014%2006%201.3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7;&#1077;&#1090;&#1082;&#1080;%20ITF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es Receipt"/>
      <sheetName val="Important"/>
      <sheetName val="Week SetUp"/>
      <sheetName val="CHECKLIST"/>
      <sheetName val="Cover page"/>
      <sheetName val="Tourn Report"/>
      <sheetName val="Statistics"/>
      <sheetName val="Plr Notice"/>
      <sheetName val="IMPORT Si Main"/>
      <sheetName val="Si Main Draw Prep"/>
      <sheetName val="Si Main 32"/>
      <sheetName val="IMPORT Si Qual"/>
      <sheetName val="Hotel &amp; Phone Record"/>
      <sheetName val="Contact Details Non-IPIN"/>
      <sheetName val="Si Qual Sign-in sheet"/>
      <sheetName val="Si Qual Acc Prep Fut&amp;Wk1"/>
      <sheetName val="Si Qual Acc Prep Wk2"/>
      <sheetName val="Si Qual Acc Prep Wk3"/>
      <sheetName val="Si Qual Draw Prep Fut&amp;Wk1"/>
      <sheetName val="Si Qual Draw Prep Wk2"/>
      <sheetName val="Si Qual Draw Prep Wk3"/>
      <sheetName val="Si Qual 32&gt;8"/>
      <sheetName val="Si Qual 64&gt;8"/>
      <sheetName val="Si Qual 128&gt;8"/>
      <sheetName val="Si PlayOff"/>
      <sheetName val="Do Rankings"/>
      <sheetName val="Do Sign-in sheet"/>
      <sheetName val="Do Acc Prep Fut&amp;Wk12"/>
      <sheetName val="Do Acc Prep Wk3"/>
      <sheetName val="Do Main Draw Prep Fut&amp;Wk12"/>
      <sheetName val="Do Main Draw Prep Wk34"/>
      <sheetName val="Do Main 16"/>
      <sheetName val="Do Masters 8"/>
      <sheetName val="Do Qual Draw Prep  Wk12"/>
      <sheetName val="Do Qual Draw Prep Wk3"/>
      <sheetName val="Do Qual 4&gt;1 Sat"/>
      <sheetName val="OofP Main 4 cts"/>
      <sheetName val="OofP Main 6 cts"/>
      <sheetName val="OofP Main 8 cts"/>
      <sheetName val="OofP 1 crt"/>
      <sheetName val="OofP Qual 4 cts"/>
      <sheetName val="OofP Qual 6 cts"/>
      <sheetName val="OofP Qual 8 cts"/>
      <sheetName val="Practice Cts"/>
      <sheetName val="Si LL List"/>
      <sheetName val="Si Alt List"/>
      <sheetName val="Do LL List"/>
      <sheetName val="Do Alt List"/>
      <sheetName val="Do Masters Alt List"/>
      <sheetName val="Fines chart"/>
      <sheetName val="Code Viol."/>
      <sheetName val="Fines Fees Offences"/>
      <sheetName val="Fines Receipt Stored"/>
      <sheetName val="Officials"/>
      <sheetName val="CU Evaluation"/>
      <sheetName val="ScCard Set3&amp;Front"/>
      <sheetName val="ScCard Set 1&amp;2"/>
      <sheetName val="ScCard Code etc."/>
      <sheetName val="Medical Cert"/>
      <sheetName val="Unusual Ruling"/>
      <sheetName val="Light Measurements"/>
      <sheetName val="Qual EntryFee Rec"/>
      <sheetName val="Men's Entry 06"/>
      <sheetName val="Men's Withdrawal 06"/>
      <sheetName val="Combo Main Si&amp;Do"/>
      <sheetName val="Combo Masters Si&amp;Do"/>
      <sheetName val="Combo Qual 128&gt;8"/>
      <sheetName val="MatchSheet"/>
      <sheetName val="Module1"/>
    </sheetNames>
    <sheetDataSet>
      <sheetData sheetId="2">
        <row r="8">
          <cell r="A8">
            <v>0</v>
          </cell>
        </row>
        <row r="12">
          <cell r="C12" t="str">
            <v> </v>
          </cell>
        </row>
      </sheetData>
      <sheetData sheetId="9">
        <row r="7">
          <cell r="A7">
            <v>1</v>
          </cell>
          <cell r="B7" t="str">
            <v>Алеша</v>
          </cell>
          <cell r="C7" t="str">
            <v>Карина</v>
          </cell>
          <cell r="D7" t="str">
            <v>минск</v>
          </cell>
          <cell r="E7">
            <v>34033</v>
          </cell>
          <cell r="I7">
            <v>0</v>
          </cell>
          <cell r="J7" t="str">
            <v>DA</v>
          </cell>
          <cell r="K7">
            <v>2</v>
          </cell>
        </row>
        <row r="8">
          <cell r="A8">
            <v>2</v>
          </cell>
          <cell r="B8" t="str">
            <v>чебышева</v>
          </cell>
          <cell r="C8" t="str">
            <v>анна</v>
          </cell>
          <cell r="D8" t="str">
            <v>минск</v>
          </cell>
          <cell r="E8">
            <v>34230</v>
          </cell>
          <cell r="I8">
            <v>0</v>
          </cell>
          <cell r="J8" t="str">
            <v>DA</v>
          </cell>
          <cell r="K8">
            <v>3</v>
          </cell>
        </row>
        <row r="9">
          <cell r="A9">
            <v>3</v>
          </cell>
          <cell r="B9" t="str">
            <v>киселева</v>
          </cell>
          <cell r="C9" t="str">
            <v>виктория</v>
          </cell>
          <cell r="D9" t="str">
            <v>минск</v>
          </cell>
          <cell r="E9">
            <v>34333</v>
          </cell>
          <cell r="I9">
            <v>0</v>
          </cell>
          <cell r="J9" t="str">
            <v>DA</v>
          </cell>
          <cell r="K9">
            <v>4</v>
          </cell>
        </row>
        <row r="10">
          <cell r="A10">
            <v>4</v>
          </cell>
          <cell r="B10" t="str">
            <v>лысакова</v>
          </cell>
          <cell r="C10" t="str">
            <v>ксения</v>
          </cell>
          <cell r="D10" t="str">
            <v>барановичи</v>
          </cell>
          <cell r="E10">
            <v>34373</v>
          </cell>
          <cell r="I10">
            <v>0</v>
          </cell>
          <cell r="J10" t="str">
            <v>DA</v>
          </cell>
          <cell r="K10">
            <v>5</v>
          </cell>
        </row>
        <row r="11">
          <cell r="A11">
            <v>5</v>
          </cell>
          <cell r="B11" t="str">
            <v>кремень</v>
          </cell>
          <cell r="C11" t="str">
            <v>илона</v>
          </cell>
          <cell r="D11" t="str">
            <v>минск</v>
          </cell>
          <cell r="E11" t="str">
            <v>18.0194</v>
          </cell>
          <cell r="I11">
            <v>0</v>
          </cell>
          <cell r="J11" t="str">
            <v>DA</v>
          </cell>
          <cell r="K11">
            <v>6</v>
          </cell>
        </row>
        <row r="12">
          <cell r="A12">
            <v>6</v>
          </cell>
          <cell r="B12" t="str">
            <v>саснович</v>
          </cell>
          <cell r="C12" t="str">
            <v>александра</v>
          </cell>
          <cell r="D12" t="str">
            <v>минск</v>
          </cell>
          <cell r="E12">
            <v>34415</v>
          </cell>
          <cell r="I12">
            <v>0</v>
          </cell>
          <cell r="J12" t="str">
            <v>DA</v>
          </cell>
          <cell r="K12">
            <v>7</v>
          </cell>
        </row>
        <row r="13">
          <cell r="A13">
            <v>7</v>
          </cell>
          <cell r="B13" t="str">
            <v>вавулина</v>
          </cell>
          <cell r="C13" t="str">
            <v>наталья</v>
          </cell>
          <cell r="D13" t="str">
            <v>минск</v>
          </cell>
          <cell r="E13">
            <v>34238</v>
          </cell>
          <cell r="I13">
            <v>0</v>
          </cell>
          <cell r="J13" t="str">
            <v>DA</v>
          </cell>
          <cell r="K13">
            <v>8</v>
          </cell>
        </row>
        <row r="14">
          <cell r="A14">
            <v>8</v>
          </cell>
          <cell r="B14" t="str">
            <v>красильщикова</v>
          </cell>
          <cell r="C14" t="str">
            <v>дарья</v>
          </cell>
          <cell r="D14" t="str">
            <v>минск</v>
          </cell>
          <cell r="E14">
            <v>34211</v>
          </cell>
          <cell r="I14">
            <v>0</v>
          </cell>
          <cell r="J14" t="str">
            <v>DA</v>
          </cell>
          <cell r="K14">
            <v>10</v>
          </cell>
        </row>
        <row r="15">
          <cell r="A15">
            <v>9</v>
          </cell>
          <cell r="B15" t="str">
            <v>понада</v>
          </cell>
          <cell r="C15" t="str">
            <v>елена</v>
          </cell>
          <cell r="D15" t="str">
            <v>минск</v>
          </cell>
          <cell r="E15">
            <v>34314</v>
          </cell>
          <cell r="I15">
            <v>0</v>
          </cell>
          <cell r="J15" t="str">
            <v>DA</v>
          </cell>
          <cell r="K15">
            <v>11</v>
          </cell>
        </row>
        <row r="16">
          <cell r="A16">
            <v>10</v>
          </cell>
          <cell r="B16" t="str">
            <v>рубель </v>
          </cell>
          <cell r="C16" t="str">
            <v>анастасия</v>
          </cell>
          <cell r="D16" t="str">
            <v>минск</v>
          </cell>
          <cell r="E16">
            <v>34746</v>
          </cell>
          <cell r="I16">
            <v>0</v>
          </cell>
          <cell r="J16" t="str">
            <v>DA</v>
          </cell>
          <cell r="K16">
            <v>12</v>
          </cell>
        </row>
        <row r="17">
          <cell r="A17">
            <v>11</v>
          </cell>
          <cell r="B17" t="str">
            <v>гузаревич</v>
          </cell>
          <cell r="C17" t="str">
            <v>илона</v>
          </cell>
          <cell r="D17" t="str">
            <v>минск</v>
          </cell>
          <cell r="E17">
            <v>34205</v>
          </cell>
          <cell r="I17">
            <v>0</v>
          </cell>
          <cell r="J17" t="str">
            <v>DA</v>
          </cell>
          <cell r="K17">
            <v>13</v>
          </cell>
        </row>
        <row r="18">
          <cell r="A18">
            <v>12</v>
          </cell>
          <cell r="B18" t="str">
            <v>бондарович</v>
          </cell>
          <cell r="C18" t="str">
            <v>юлия</v>
          </cell>
          <cell r="D18" t="str">
            <v>минск</v>
          </cell>
          <cell r="E18">
            <v>34299</v>
          </cell>
          <cell r="I18">
            <v>0</v>
          </cell>
          <cell r="J18" t="str">
            <v>DA</v>
          </cell>
          <cell r="K18">
            <v>14</v>
          </cell>
        </row>
        <row r="19">
          <cell r="A19">
            <v>13</v>
          </cell>
          <cell r="B19" t="str">
            <v>цыбук</v>
          </cell>
          <cell r="C19" t="str">
            <v>елена</v>
          </cell>
          <cell r="D19" t="str">
            <v>минск</v>
          </cell>
          <cell r="E19">
            <v>34014</v>
          </cell>
          <cell r="I19">
            <v>0</v>
          </cell>
          <cell r="J19" t="str">
            <v>DA</v>
          </cell>
          <cell r="K19">
            <v>16</v>
          </cell>
        </row>
        <row r="20">
          <cell r="A20">
            <v>14</v>
          </cell>
          <cell r="B20" t="str">
            <v>русак</v>
          </cell>
          <cell r="C20" t="str">
            <v>кристина</v>
          </cell>
          <cell r="D20" t="str">
            <v>минск</v>
          </cell>
          <cell r="E20">
            <v>34054</v>
          </cell>
          <cell r="I20">
            <v>0</v>
          </cell>
          <cell r="J20" t="str">
            <v>DA</v>
          </cell>
          <cell r="K20">
            <v>18</v>
          </cell>
        </row>
        <row r="21">
          <cell r="A21">
            <v>15</v>
          </cell>
          <cell r="B21" t="str">
            <v>качан</v>
          </cell>
          <cell r="C21" t="str">
            <v>ольга</v>
          </cell>
          <cell r="D21" t="str">
            <v>минск</v>
          </cell>
          <cell r="E21">
            <v>34142</v>
          </cell>
          <cell r="I21">
            <v>0</v>
          </cell>
          <cell r="J21" t="str">
            <v>DA</v>
          </cell>
          <cell r="K21">
            <v>19</v>
          </cell>
        </row>
        <row r="22">
          <cell r="A22">
            <v>16</v>
          </cell>
          <cell r="B22" t="str">
            <v>новикова</v>
          </cell>
          <cell r="C22" t="str">
            <v>евгения</v>
          </cell>
          <cell r="D22" t="str">
            <v>минск</v>
          </cell>
          <cell r="E22">
            <v>34215</v>
          </cell>
          <cell r="I22">
            <v>0</v>
          </cell>
          <cell r="J22" t="str">
            <v>DA</v>
          </cell>
          <cell r="K22">
            <v>20</v>
          </cell>
        </row>
        <row r="23">
          <cell r="A23">
            <v>17</v>
          </cell>
          <cell r="I23">
            <v>0</v>
          </cell>
          <cell r="J23" t="str">
            <v>WC</v>
          </cell>
        </row>
        <row r="24">
          <cell r="A24">
            <v>18</v>
          </cell>
          <cell r="I24">
            <v>0</v>
          </cell>
          <cell r="J24" t="str">
            <v>WC</v>
          </cell>
        </row>
        <row r="25">
          <cell r="A25">
            <v>19</v>
          </cell>
          <cell r="I25">
            <v>0</v>
          </cell>
          <cell r="J25" t="str">
            <v>SE</v>
          </cell>
        </row>
        <row r="26">
          <cell r="A26">
            <v>20</v>
          </cell>
          <cell r="I26">
            <v>0</v>
          </cell>
          <cell r="J26" t="str">
            <v>SE</v>
          </cell>
        </row>
        <row r="27">
          <cell r="A27">
            <v>21</v>
          </cell>
          <cell r="I27">
            <v>0</v>
          </cell>
          <cell r="J27" t="str">
            <v>SE</v>
          </cell>
        </row>
        <row r="28">
          <cell r="A28">
            <v>22</v>
          </cell>
          <cell r="I28">
            <v>0</v>
          </cell>
          <cell r="J28" t="str">
            <v>SE</v>
          </cell>
        </row>
        <row r="29">
          <cell r="A29">
            <v>23</v>
          </cell>
          <cell r="I29">
            <v>0</v>
          </cell>
          <cell r="J29" t="str">
            <v>SE</v>
          </cell>
        </row>
        <row r="30">
          <cell r="A30">
            <v>24</v>
          </cell>
          <cell r="I30">
            <v>0</v>
          </cell>
          <cell r="J30" t="str">
            <v>SE</v>
          </cell>
        </row>
        <row r="31">
          <cell r="A31">
            <v>25</v>
          </cell>
          <cell r="I31">
            <v>0</v>
          </cell>
        </row>
        <row r="32">
          <cell r="A32">
            <v>26</v>
          </cell>
          <cell r="I32">
            <v>0</v>
          </cell>
        </row>
        <row r="33">
          <cell r="A33">
            <v>27</v>
          </cell>
          <cell r="I33">
            <v>0</v>
          </cell>
        </row>
        <row r="34">
          <cell r="A34">
            <v>28</v>
          </cell>
          <cell r="I34">
            <v>0</v>
          </cell>
        </row>
        <row r="35">
          <cell r="A35">
            <v>29</v>
          </cell>
          <cell r="I35">
            <v>0</v>
          </cell>
        </row>
        <row r="36">
          <cell r="A36">
            <v>30</v>
          </cell>
          <cell r="I36">
            <v>0</v>
          </cell>
        </row>
        <row r="37">
          <cell r="A37">
            <v>31</v>
          </cell>
          <cell r="I37">
            <v>0</v>
          </cell>
        </row>
        <row r="38">
          <cell r="A38">
            <v>32</v>
          </cell>
          <cell r="I38">
            <v>0</v>
          </cell>
        </row>
      </sheetData>
      <sheetData sheetId="53">
        <row r="24">
          <cell r="P24" t="str">
            <v>Umpire</v>
          </cell>
        </row>
        <row r="25">
          <cell r="P25" t="str">
            <v> </v>
          </cell>
        </row>
        <row r="26">
          <cell r="P26" t="str">
            <v> </v>
          </cell>
        </row>
        <row r="27">
          <cell r="P27" t="str">
            <v> </v>
          </cell>
        </row>
        <row r="28">
          <cell r="P28" t="str">
            <v> </v>
          </cell>
        </row>
        <row r="29">
          <cell r="P29" t="str">
            <v> </v>
          </cell>
        </row>
        <row r="30">
          <cell r="P30" t="str">
            <v> </v>
          </cell>
        </row>
        <row r="31">
          <cell r="P31" t="str">
            <v> </v>
          </cell>
        </row>
        <row r="32">
          <cell r="P32" t="str">
            <v> </v>
          </cell>
        </row>
        <row r="33">
          <cell r="P33" t="str">
            <v> </v>
          </cell>
        </row>
        <row r="34">
          <cell r="P34" t="str">
            <v> </v>
          </cell>
        </row>
        <row r="35">
          <cell r="P35" t="str">
            <v>None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ines Receipt"/>
      <sheetName val="Important"/>
      <sheetName val="Week SetUp"/>
      <sheetName val="CHECKLIST"/>
      <sheetName val="Cover page"/>
      <sheetName val="Tourn Report"/>
      <sheetName val="Statistics"/>
      <sheetName val="Plr Notice"/>
      <sheetName val="IMPORT Si Main"/>
      <sheetName val="Si Main Draw Prep"/>
      <sheetName val="Si Main 32"/>
      <sheetName val="IMPORT Si Qual"/>
      <sheetName val="Hotel &amp; Phone Record"/>
      <sheetName val="Contact Details Non-IPIN"/>
      <sheetName val="Si Qual Sign-in sheet"/>
      <sheetName val="Si Qual Acc Prep Fut&amp;Wk1"/>
      <sheetName val="Si Qual Acc Prep Wk2"/>
      <sheetName val="Si Qual Acc Prep Wk3"/>
      <sheetName val="Si Qual Draw Prep Fut&amp;Wk1"/>
      <sheetName val="Si Qual Draw Prep Wk2"/>
      <sheetName val="Si Qual Draw Prep Wk3"/>
      <sheetName val="Si Qual 32&gt;8"/>
      <sheetName val="Si Qual 64&gt;8"/>
      <sheetName val="Si Qual 128&gt;8"/>
      <sheetName val="Si PlayOff"/>
      <sheetName val="Do Rankings"/>
      <sheetName val="Do Sign-in sheet"/>
      <sheetName val="Do Acc Prep Fut&amp;Wk12"/>
      <sheetName val="Do Acc Prep Wk3"/>
      <sheetName val="Do Main Draw Prep Fut&amp;Wk12"/>
      <sheetName val="Do Main Draw Prep Wk34"/>
      <sheetName val="Do Main 16"/>
      <sheetName val="Do Masters 8"/>
      <sheetName val="Do Qual Draw Prep  Wk12"/>
      <sheetName val="Do Qual Draw Prep Wk3"/>
      <sheetName val="Do Qual 4&gt;1 Sat"/>
      <sheetName val="OofP Main 4 cts"/>
      <sheetName val="OofP Main 6 cts"/>
      <sheetName val="OofP Main 8 cts"/>
      <sheetName val="OofP 1 crt"/>
      <sheetName val="OofP Qual 4 cts"/>
      <sheetName val="OofP Qual 6 cts"/>
      <sheetName val="OofP Qual 8 cts"/>
      <sheetName val="Practice Cts"/>
      <sheetName val="Si LL List"/>
      <sheetName val="Si Alt List"/>
      <sheetName val="Do LL List"/>
      <sheetName val="Do Alt List"/>
      <sheetName val="Do Masters Alt List"/>
      <sheetName val="Fines chart"/>
      <sheetName val="Code Viol."/>
      <sheetName val="Fines Fees Offences"/>
      <sheetName val="Fines Receipt Stored"/>
      <sheetName val="Officials"/>
      <sheetName val="CU Evaluation"/>
      <sheetName val="ScCard Set3&amp;Front"/>
      <sheetName val="ScCard Set 1&amp;2"/>
      <sheetName val="ScCard Code etc."/>
      <sheetName val="Medical Cert"/>
      <sheetName val="Unusual Ruling"/>
      <sheetName val="Light Measurements"/>
      <sheetName val="Qual EntryFee Rec"/>
      <sheetName val="Men's Entry 06"/>
      <sheetName val="Men's Withdrawal 06"/>
      <sheetName val="Combo Main Si&amp;Do"/>
      <sheetName val="Combo Masters Si&amp;Do"/>
      <sheetName val="Combo Qual 128&gt;8"/>
      <sheetName val="MatchSheet"/>
      <sheetName val="Module1"/>
    </sheetNames>
    <sheetDataSet>
      <sheetData sheetId="2">
        <row r="8">
          <cell r="A8">
            <v>0</v>
          </cell>
          <cell r="C8">
            <v>0</v>
          </cell>
        </row>
        <row r="12">
          <cell r="C12" t="str">
            <v> </v>
          </cell>
        </row>
      </sheetData>
      <sheetData sheetId="29">
        <row r="7">
          <cell r="A7" t="str">
            <v>Line</v>
          </cell>
          <cell r="B7" t="str">
            <v>Family name</v>
          </cell>
          <cell r="C7" t="str">
            <v>First name</v>
          </cell>
          <cell r="D7" t="str">
            <v>Nat.</v>
          </cell>
          <cell r="E7" t="str">
            <v>Int'l ranking</v>
          </cell>
          <cell r="F7" t="str">
            <v>Doubles
Acc
Rank</v>
          </cell>
          <cell r="G7" t="str">
            <v>Family name</v>
          </cell>
          <cell r="H7" t="str">
            <v>First name</v>
          </cell>
          <cell r="I7" t="str">
            <v>Nat.</v>
          </cell>
          <cell r="J7" t="str">
            <v>Int'l ranking</v>
          </cell>
          <cell r="K7" t="str">
            <v>Doubles
Acc
Rank</v>
          </cell>
          <cell r="N7" t="str">
            <v/>
          </cell>
          <cell r="O7" t="str">
            <v>Accept Method
(E:)</v>
          </cell>
          <cell r="P7" t="str">
            <v>Acc
Rank
within
Method</v>
          </cell>
          <cell r="Q7" t="str">
            <v>TB
Rank</v>
          </cell>
          <cell r="R7" t="str">
            <v>Acc. TB</v>
          </cell>
          <cell r="S7" t="str">
            <v>To Draw
MD</v>
          </cell>
          <cell r="T7" t="str">
            <v>Status
DA,WC,Q, etc</v>
          </cell>
          <cell r="U7" t="str">
            <v>Comb.
Do.Rkg</v>
          </cell>
          <cell r="V7" t="str">
            <v>Player 1
Doubles
Seed Rank</v>
          </cell>
        </row>
        <row r="8">
          <cell r="A8">
            <v>1</v>
          </cell>
          <cell r="O8" t="str">
            <v/>
          </cell>
          <cell r="P8" t="str">
            <v/>
          </cell>
          <cell r="U8" t="str">
            <v/>
          </cell>
        </row>
        <row r="9">
          <cell r="A9">
            <v>2</v>
          </cell>
          <cell r="O9" t="str">
            <v/>
          </cell>
          <cell r="P9" t="str">
            <v/>
          </cell>
          <cell r="U9" t="str">
            <v/>
          </cell>
        </row>
        <row r="10">
          <cell r="A10">
            <v>3</v>
          </cell>
          <cell r="O10" t="str">
            <v/>
          </cell>
          <cell r="P10" t="str">
            <v/>
          </cell>
          <cell r="U10" t="str">
            <v/>
          </cell>
        </row>
        <row r="11">
          <cell r="A11">
            <v>4</v>
          </cell>
          <cell r="O11" t="str">
            <v/>
          </cell>
          <cell r="P11" t="str">
            <v/>
          </cell>
          <cell r="U11" t="str">
            <v/>
          </cell>
        </row>
        <row r="12">
          <cell r="A12">
            <v>5</v>
          </cell>
          <cell r="O12" t="str">
            <v/>
          </cell>
          <cell r="P12" t="str">
            <v/>
          </cell>
          <cell r="U12" t="str">
            <v/>
          </cell>
        </row>
        <row r="13">
          <cell r="A13">
            <v>6</v>
          </cell>
          <cell r="O13" t="str">
            <v/>
          </cell>
          <cell r="P13" t="str">
            <v/>
          </cell>
          <cell r="U13" t="str">
            <v/>
          </cell>
        </row>
        <row r="14">
          <cell r="A14">
            <v>7</v>
          </cell>
          <cell r="O14" t="str">
            <v/>
          </cell>
          <cell r="P14" t="str">
            <v/>
          </cell>
          <cell r="U14" t="str">
            <v/>
          </cell>
        </row>
        <row r="15">
          <cell r="A15">
            <v>8</v>
          </cell>
          <cell r="O15" t="str">
            <v/>
          </cell>
          <cell r="P15" t="str">
            <v/>
          </cell>
          <cell r="U15" t="str">
            <v/>
          </cell>
        </row>
        <row r="16">
          <cell r="A16">
            <v>9</v>
          </cell>
          <cell r="O16" t="str">
            <v/>
          </cell>
          <cell r="P16" t="str">
            <v/>
          </cell>
          <cell r="U16" t="str">
            <v/>
          </cell>
        </row>
        <row r="17">
          <cell r="A17">
            <v>10</v>
          </cell>
          <cell r="O17" t="str">
            <v/>
          </cell>
          <cell r="P17" t="str">
            <v/>
          </cell>
          <cell r="U17" t="str">
            <v/>
          </cell>
        </row>
        <row r="18">
          <cell r="A18">
            <v>11</v>
          </cell>
          <cell r="O18" t="str">
            <v/>
          </cell>
          <cell r="P18" t="str">
            <v/>
          </cell>
          <cell r="U18" t="str">
            <v/>
          </cell>
        </row>
        <row r="19">
          <cell r="A19">
            <v>12</v>
          </cell>
          <cell r="O19" t="str">
            <v/>
          </cell>
          <cell r="P19" t="str">
            <v/>
          </cell>
          <cell r="U19" t="str">
            <v/>
          </cell>
        </row>
        <row r="20">
          <cell r="A20">
            <v>13</v>
          </cell>
          <cell r="O20" t="str">
            <v/>
          </cell>
          <cell r="P20" t="str">
            <v/>
          </cell>
          <cell r="U20" t="str">
            <v/>
          </cell>
        </row>
        <row r="21">
          <cell r="A21">
            <v>14</v>
          </cell>
          <cell r="O21" t="str">
            <v/>
          </cell>
          <cell r="P21" t="str">
            <v/>
          </cell>
          <cell r="U21" t="str">
            <v/>
          </cell>
        </row>
        <row r="22">
          <cell r="A22">
            <v>15</v>
          </cell>
          <cell r="O22" t="str">
            <v/>
          </cell>
          <cell r="P22" t="str">
            <v/>
          </cell>
          <cell r="U22" t="str">
            <v/>
          </cell>
        </row>
        <row r="23">
          <cell r="A23">
            <v>16</v>
          </cell>
          <cell r="O23" t="str">
            <v/>
          </cell>
          <cell r="P23" t="str">
            <v/>
          </cell>
          <cell r="U23" t="str">
            <v/>
          </cell>
        </row>
      </sheetData>
      <sheetData sheetId="30">
        <row r="7">
          <cell r="A7" t="str">
            <v>Line</v>
          </cell>
          <cell r="B7" t="str">
            <v>Family name</v>
          </cell>
          <cell r="C7" t="str">
            <v>First name</v>
          </cell>
          <cell r="D7" t="str">
            <v>Nat.</v>
          </cell>
          <cell r="G7" t="str">
            <v>Family name</v>
          </cell>
          <cell r="H7" t="str">
            <v>First name</v>
          </cell>
          <cell r="I7" t="str">
            <v>Nat.</v>
          </cell>
          <cell r="O7" t="str">
            <v>Accept method</v>
          </cell>
          <cell r="P7" t="str">
            <v>Comb.
Circuit
Points</v>
          </cell>
          <cell r="Q7" t="str">
            <v>1 plr ranking</v>
          </cell>
          <cell r="R7" t="str">
            <v>Acc. TB</v>
          </cell>
          <cell r="S7" t="str">
            <v>To draw
MD</v>
          </cell>
          <cell r="T7" t="str">
            <v>Status
DA,WC,Q, etc</v>
          </cell>
          <cell r="U7" t="str">
            <v>Seed Rank
(Comb
CP)</v>
          </cell>
          <cell r="V7" t="str">
            <v>Seed TB</v>
          </cell>
        </row>
        <row r="8">
          <cell r="A8">
            <v>1</v>
          </cell>
          <cell r="Q8" t="str">
            <v/>
          </cell>
        </row>
        <row r="9">
          <cell r="A9">
            <v>2</v>
          </cell>
          <cell r="Q9" t="str">
            <v/>
          </cell>
        </row>
        <row r="10">
          <cell r="A10">
            <v>3</v>
          </cell>
          <cell r="Q10" t="str">
            <v/>
          </cell>
        </row>
        <row r="11">
          <cell r="A11">
            <v>4</v>
          </cell>
          <cell r="Q11" t="str">
            <v/>
          </cell>
        </row>
        <row r="12">
          <cell r="A12">
            <v>5</v>
          </cell>
          <cell r="Q12" t="str">
            <v/>
          </cell>
        </row>
        <row r="13">
          <cell r="A13">
            <v>6</v>
          </cell>
          <cell r="Q13" t="str">
            <v/>
          </cell>
        </row>
        <row r="14">
          <cell r="A14">
            <v>7</v>
          </cell>
          <cell r="Q14" t="str">
            <v/>
          </cell>
        </row>
        <row r="15">
          <cell r="A15">
            <v>8</v>
          </cell>
          <cell r="Q15" t="str">
            <v/>
          </cell>
        </row>
        <row r="16">
          <cell r="A16">
            <v>9</v>
          </cell>
          <cell r="Q16" t="str">
            <v/>
          </cell>
        </row>
        <row r="17">
          <cell r="A17">
            <v>10</v>
          </cell>
          <cell r="Q17" t="str">
            <v/>
          </cell>
        </row>
        <row r="18">
          <cell r="A18">
            <v>11</v>
          </cell>
          <cell r="Q18" t="str">
            <v/>
          </cell>
        </row>
        <row r="19">
          <cell r="A19">
            <v>12</v>
          </cell>
          <cell r="Q19" t="str">
            <v/>
          </cell>
        </row>
        <row r="20">
          <cell r="A20">
            <v>13</v>
          </cell>
          <cell r="Q20" t="str">
            <v/>
          </cell>
        </row>
        <row r="21">
          <cell r="A21">
            <v>14</v>
          </cell>
          <cell r="Q21" t="str">
            <v/>
          </cell>
        </row>
        <row r="22">
          <cell r="A22">
            <v>15</v>
          </cell>
          <cell r="Q22" t="str">
            <v/>
          </cell>
        </row>
        <row r="23">
          <cell r="A23">
            <v>16</v>
          </cell>
          <cell r="Q23" t="str">
            <v/>
          </cell>
        </row>
      </sheetData>
      <sheetData sheetId="53">
        <row r="24">
          <cell r="P24" t="str">
            <v>Umpire</v>
          </cell>
        </row>
        <row r="25">
          <cell r="P25" t="str">
            <v> </v>
          </cell>
        </row>
        <row r="26">
          <cell r="P26" t="str">
            <v> </v>
          </cell>
        </row>
        <row r="27">
          <cell r="P27" t="str">
            <v> </v>
          </cell>
        </row>
        <row r="28">
          <cell r="P28" t="str">
            <v> </v>
          </cell>
        </row>
        <row r="29">
          <cell r="P29" t="str">
            <v> </v>
          </cell>
        </row>
        <row r="30">
          <cell r="P30" t="str">
            <v> </v>
          </cell>
        </row>
        <row r="31">
          <cell r="P31" t="str">
            <v> </v>
          </cell>
        </row>
        <row r="32">
          <cell r="P32" t="str">
            <v> </v>
          </cell>
        </row>
        <row r="33">
          <cell r="P33" t="str">
            <v> </v>
          </cell>
        </row>
        <row r="34">
          <cell r="P34" t="str">
            <v> </v>
          </cell>
        </row>
        <row r="35">
          <cell r="P35" t="str">
            <v>None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7">
    <pageSetUpPr fitToPage="1"/>
  </sheetPr>
  <dimension ref="A1:V79"/>
  <sheetViews>
    <sheetView showGridLines="0" showZeros="0" view="pageBreakPreview" zoomScaleSheetLayoutView="100" zoomScalePageLayoutView="0" workbookViewId="0" topLeftCell="A37">
      <selection activeCell="P70" sqref="P70"/>
    </sheetView>
  </sheetViews>
  <sheetFormatPr defaultColWidth="9.140625" defaultRowHeight="12.75"/>
  <cols>
    <col min="1" max="1" width="3.00390625" style="0" customWidth="1"/>
    <col min="2" max="2" width="4.7109375" style="0" customWidth="1"/>
    <col min="3" max="3" width="4.421875" style="0" hidden="1" customWidth="1"/>
    <col min="4" max="4" width="4.57421875" style="92" customWidth="1"/>
    <col min="5" max="5" width="17.7109375" style="0" customWidth="1"/>
    <col min="6" max="6" width="5.00390625" style="0" customWidth="1"/>
    <col min="7" max="7" width="7.00390625" style="0" customWidth="1"/>
    <col min="8" max="8" width="5.8515625" style="0" customWidth="1"/>
    <col min="9" max="9" width="4.28125" style="93" customWidth="1"/>
    <col min="10" max="10" width="10.7109375" style="0" customWidth="1"/>
    <col min="11" max="11" width="5.8515625" style="93" customWidth="1"/>
    <col min="12" max="12" width="11.7109375" style="0" customWidth="1"/>
    <col min="13" max="13" width="7.8515625" style="94" customWidth="1"/>
    <col min="14" max="14" width="10.7109375" style="0" customWidth="1"/>
    <col min="15" max="15" width="1.7109375" style="93" customWidth="1"/>
    <col min="16" max="16" width="10.7109375" style="0" customWidth="1"/>
    <col min="17" max="17" width="1.7109375" style="94" customWidth="1"/>
    <col min="18" max="18" width="0" style="0" hidden="1" customWidth="1"/>
    <col min="19" max="19" width="8.00390625" style="0" customWidth="1"/>
    <col min="20" max="20" width="9.57421875" style="0" hidden="1" customWidth="1"/>
    <col min="21" max="21" width="8.57421875" style="0" hidden="1" customWidth="1"/>
    <col min="22" max="22" width="10.00390625" style="0" hidden="1" customWidth="1"/>
  </cols>
  <sheetData>
    <row r="1" spans="1:22" s="9" customFormat="1" ht="21" customHeight="1">
      <c r="A1" s="1" t="e">
        <f>'[1]Week SetUp'!$A$6</f>
        <v>#REF!</v>
      </c>
      <c r="B1" s="2"/>
      <c r="C1" s="3"/>
      <c r="D1" s="4"/>
      <c r="E1" s="135" t="s">
        <v>19</v>
      </c>
      <c r="F1" s="3"/>
      <c r="G1" s="134" t="s">
        <v>62</v>
      </c>
      <c r="H1" s="3"/>
      <c r="I1" s="5"/>
      <c r="J1" s="6"/>
      <c r="K1" s="5"/>
      <c r="L1" s="6"/>
      <c r="M1" s="5"/>
      <c r="N1" s="7" t="s">
        <v>0</v>
      </c>
      <c r="O1" s="5"/>
      <c r="P1" s="8"/>
      <c r="Q1" s="5"/>
      <c r="T1" s="10"/>
      <c r="U1" s="10"/>
      <c r="V1" s="10"/>
    </row>
    <row r="2" spans="1:17" s="18" customFormat="1" ht="13.5" customHeight="1">
      <c r="A2" s="11">
        <f>'[1]Week SetUp'!$A$8</f>
        <v>0</v>
      </c>
      <c r="B2" s="12"/>
      <c r="C2" s="13"/>
      <c r="D2" s="14"/>
      <c r="E2" s="15"/>
      <c r="F2" s="16"/>
      <c r="G2" s="309" t="s">
        <v>63</v>
      </c>
      <c r="H2" s="309"/>
      <c r="I2" s="309"/>
      <c r="J2" s="309"/>
      <c r="K2" s="309"/>
      <c r="L2" s="309"/>
      <c r="M2" s="309"/>
      <c r="N2" s="309"/>
      <c r="O2" s="309"/>
      <c r="P2" s="309"/>
      <c r="Q2" s="17"/>
    </row>
    <row r="3" spans="1:17" s="22" customFormat="1" ht="11.25" customHeight="1">
      <c r="A3" s="19"/>
      <c r="B3" s="19"/>
      <c r="C3" s="19"/>
      <c r="D3" s="19"/>
      <c r="E3" s="19"/>
      <c r="F3" s="19" t="s">
        <v>1</v>
      </c>
      <c r="G3" s="19"/>
      <c r="H3" s="19"/>
      <c r="I3" s="20"/>
      <c r="J3" s="312" t="s">
        <v>64</v>
      </c>
      <c r="K3" s="312"/>
      <c r="L3" s="312"/>
      <c r="M3" s="20"/>
      <c r="N3" s="19"/>
      <c r="O3" s="20"/>
      <c r="P3" s="19"/>
      <c r="Q3" s="21" t="s">
        <v>2</v>
      </c>
    </row>
    <row r="4" spans="1:17" s="28" customFormat="1" ht="11.25" customHeight="1" thickBot="1">
      <c r="A4" s="310"/>
      <c r="B4" s="310"/>
      <c r="C4" s="310"/>
      <c r="D4" s="23"/>
      <c r="E4" s="24"/>
      <c r="F4" s="24"/>
      <c r="G4" s="25"/>
      <c r="H4" s="24"/>
      <c r="I4" s="26"/>
      <c r="J4" s="102"/>
      <c r="K4" s="26"/>
      <c r="L4" s="103" t="str">
        <f>'[1]Week SetUp'!$C$12</f>
        <v> </v>
      </c>
      <c r="M4" s="27"/>
      <c r="N4" s="24"/>
      <c r="O4" s="26"/>
      <c r="P4" s="313" t="s">
        <v>65</v>
      </c>
      <c r="Q4" s="313"/>
    </row>
    <row r="5" spans="1:17" s="22" customFormat="1" ht="9.75">
      <c r="A5" s="29"/>
      <c r="B5" s="30" t="s">
        <v>3</v>
      </c>
      <c r="C5" s="31" t="s">
        <v>4</v>
      </c>
      <c r="D5" s="32" t="s">
        <v>5</v>
      </c>
      <c r="E5" s="33" t="s">
        <v>6</v>
      </c>
      <c r="F5" s="33" t="s">
        <v>7</v>
      </c>
      <c r="G5" s="33"/>
      <c r="H5" s="33" t="s">
        <v>8</v>
      </c>
      <c r="I5" s="33"/>
      <c r="J5" s="30" t="s">
        <v>9</v>
      </c>
      <c r="K5" s="34"/>
      <c r="L5" s="30" t="s">
        <v>10</v>
      </c>
      <c r="M5" s="34"/>
      <c r="N5" s="30" t="s">
        <v>11</v>
      </c>
      <c r="O5" s="34"/>
      <c r="P5" s="30" t="s">
        <v>12</v>
      </c>
      <c r="Q5" s="35"/>
    </row>
    <row r="6" spans="1:17" s="22" customFormat="1" ht="3.75" customHeight="1" thickBot="1">
      <c r="A6" s="36"/>
      <c r="B6" s="37"/>
      <c r="C6" s="38"/>
      <c r="D6" s="39"/>
      <c r="E6" s="40"/>
      <c r="F6" s="40"/>
      <c r="G6" s="41"/>
      <c r="H6" s="40"/>
      <c r="I6" s="42"/>
      <c r="J6" s="37"/>
      <c r="K6" s="42"/>
      <c r="L6" s="37"/>
      <c r="M6" s="42"/>
      <c r="N6" s="37"/>
      <c r="O6" s="42"/>
      <c r="P6" s="37"/>
      <c r="Q6" s="43"/>
    </row>
    <row r="7" spans="1:22" s="53" customFormat="1" ht="9" customHeight="1">
      <c r="A7" s="44">
        <v>1</v>
      </c>
      <c r="B7" s="45" t="str">
        <f>IF($D7="","",VLOOKUP($D7,'[1]Si Main Draw Prep'!$A$7:$J$38,10))</f>
        <v>DA</v>
      </c>
      <c r="C7" s="45">
        <v>18</v>
      </c>
      <c r="D7" s="154">
        <v>1</v>
      </c>
      <c r="E7" s="138" t="s">
        <v>104</v>
      </c>
      <c r="F7" s="138" t="s">
        <v>98</v>
      </c>
      <c r="G7" s="138"/>
      <c r="H7" s="138"/>
      <c r="I7" s="48"/>
      <c r="J7" s="49"/>
      <c r="K7" s="49"/>
      <c r="L7" s="49"/>
      <c r="M7" s="49"/>
      <c r="N7" s="50"/>
      <c r="O7" s="51"/>
      <c r="P7" s="50"/>
      <c r="Q7" s="51"/>
      <c r="R7" s="52"/>
      <c r="T7" s="54" t="str">
        <f>'[1]Officials'!P24</f>
        <v>Umpire</v>
      </c>
      <c r="V7" s="55" t="str">
        <f>F$7&amp;" "&amp;E$7</f>
        <v>Данила Мороз</v>
      </c>
    </row>
    <row r="8" spans="1:22" s="53" customFormat="1" ht="9" customHeight="1">
      <c r="A8" s="56"/>
      <c r="B8" s="57"/>
      <c r="C8" s="57"/>
      <c r="D8" s="156"/>
      <c r="E8" s="113"/>
      <c r="F8" s="146"/>
      <c r="G8" s="113"/>
      <c r="H8" s="157"/>
      <c r="I8" s="59"/>
      <c r="J8" s="138" t="s">
        <v>104</v>
      </c>
      <c r="K8" s="60"/>
      <c r="L8" s="49"/>
      <c r="M8" s="49"/>
      <c r="N8" s="50"/>
      <c r="O8" s="51"/>
      <c r="P8" s="50"/>
      <c r="Q8" s="51"/>
      <c r="R8" s="52"/>
      <c r="T8" s="61" t="str">
        <f>'[1]Officials'!P25</f>
        <v> </v>
      </c>
      <c r="V8" s="62" t="str">
        <f>F$9&amp;" "&amp;E$9</f>
        <v> х</v>
      </c>
    </row>
    <row r="9" spans="1:22" s="53" customFormat="1" ht="9" customHeight="1">
      <c r="A9" s="56">
        <v>2</v>
      </c>
      <c r="B9" s="45" t="str">
        <f>IF($D9="","",VLOOKUP($D9,'[1]Si Main Draw Prep'!$A$7:$J$38,10))</f>
        <v>DA</v>
      </c>
      <c r="C9" s="45"/>
      <c r="D9" s="159">
        <v>12</v>
      </c>
      <c r="E9" s="138" t="s">
        <v>111</v>
      </c>
      <c r="F9" s="138"/>
      <c r="G9" s="138"/>
      <c r="H9" s="138"/>
      <c r="I9" s="64"/>
      <c r="J9" s="161"/>
      <c r="K9" s="66"/>
      <c r="L9" s="146"/>
      <c r="M9" s="49"/>
      <c r="N9" s="50"/>
      <c r="O9" s="51"/>
      <c r="P9" s="50"/>
      <c r="Q9" s="51"/>
      <c r="R9" s="52"/>
      <c r="T9" s="61" t="str">
        <f>'[1]Officials'!P26</f>
        <v> </v>
      </c>
      <c r="V9" s="62" t="str">
        <f>F$11&amp;" "&amp;E$11</f>
        <v>Никита Матиевич</v>
      </c>
    </row>
    <row r="10" spans="1:22" s="53" customFormat="1" ht="9" customHeight="1">
      <c r="A10" s="56"/>
      <c r="B10" s="57"/>
      <c r="C10" s="57"/>
      <c r="D10" s="156"/>
      <c r="E10" s="113"/>
      <c r="F10" s="113"/>
      <c r="G10" s="113"/>
      <c r="H10" s="113"/>
      <c r="I10" s="67"/>
      <c r="J10" s="157"/>
      <c r="K10" s="68"/>
      <c r="L10" s="138" t="s">
        <v>104</v>
      </c>
      <c r="M10" s="60"/>
      <c r="N10" s="50"/>
      <c r="O10" s="51"/>
      <c r="P10" s="50"/>
      <c r="Q10" s="51"/>
      <c r="R10" s="52"/>
      <c r="T10" s="61" t="str">
        <f>'[1]Officials'!P27</f>
        <v> </v>
      </c>
      <c r="V10" s="62" t="str">
        <f>F$13&amp;" "&amp;E$13</f>
        <v>Антон Костенич</v>
      </c>
    </row>
    <row r="11" spans="1:22" s="53" customFormat="1" ht="9" customHeight="1">
      <c r="A11" s="56">
        <v>3</v>
      </c>
      <c r="B11" s="45"/>
      <c r="C11" s="45">
        <v>31</v>
      </c>
      <c r="D11" s="159"/>
      <c r="E11" s="138" t="s">
        <v>39</v>
      </c>
      <c r="F11" s="138" t="s">
        <v>23</v>
      </c>
      <c r="G11" s="138"/>
      <c r="H11" s="138"/>
      <c r="I11" s="48"/>
      <c r="J11" s="146"/>
      <c r="K11" s="69"/>
      <c r="L11" s="161" t="s">
        <v>204</v>
      </c>
      <c r="M11" s="66"/>
      <c r="N11" s="50"/>
      <c r="O11" s="51"/>
      <c r="P11" s="50"/>
      <c r="Q11" s="51"/>
      <c r="R11" s="52"/>
      <c r="T11" s="61" t="str">
        <f>'[1]Officials'!P28</f>
        <v> </v>
      </c>
      <c r="U11" s="70"/>
      <c r="V11" s="62" t="str">
        <f>F$15&amp;" "&amp;E$15</f>
        <v>Диниил Петровский</v>
      </c>
    </row>
    <row r="12" spans="1:22" s="53" customFormat="1" ht="9" customHeight="1">
      <c r="A12" s="56"/>
      <c r="B12" s="71"/>
      <c r="C12" s="57"/>
      <c r="D12" s="156"/>
      <c r="E12" s="113"/>
      <c r="F12" s="147"/>
      <c r="G12" s="113"/>
      <c r="H12" s="157"/>
      <c r="I12" s="59"/>
      <c r="J12" s="138" t="s">
        <v>39</v>
      </c>
      <c r="K12" s="72"/>
      <c r="L12" s="146"/>
      <c r="M12" s="73"/>
      <c r="N12" s="50"/>
      <c r="O12" s="51"/>
      <c r="P12" s="50"/>
      <c r="Q12" s="51"/>
      <c r="R12" s="52"/>
      <c r="T12" s="61" t="str">
        <f>'[1]Officials'!P29</f>
        <v> </v>
      </c>
      <c r="V12" s="62" t="e">
        <f>#REF!&amp;" "&amp;#REF!</f>
        <v>#REF!</v>
      </c>
    </row>
    <row r="13" spans="1:22" s="53" customFormat="1" ht="9" customHeight="1">
      <c r="A13" s="56">
        <v>4</v>
      </c>
      <c r="B13" s="45"/>
      <c r="C13" s="45">
        <v>35</v>
      </c>
      <c r="D13" s="159"/>
      <c r="E13" s="138" t="s">
        <v>112</v>
      </c>
      <c r="F13" s="138" t="s">
        <v>40</v>
      </c>
      <c r="G13" s="138"/>
      <c r="H13" s="138"/>
      <c r="I13" s="74"/>
      <c r="J13" s="162" t="s">
        <v>181</v>
      </c>
      <c r="K13" s="49"/>
      <c r="L13" s="146"/>
      <c r="M13" s="69"/>
      <c r="N13" s="50"/>
      <c r="O13" s="51"/>
      <c r="P13" s="50"/>
      <c r="Q13" s="51"/>
      <c r="R13" s="52"/>
      <c r="T13" s="61" t="str">
        <f>'[1]Officials'!P30</f>
        <v> </v>
      </c>
      <c r="V13" s="62" t="str">
        <f>F$19&amp;" "&amp;E$19</f>
        <v> х</v>
      </c>
    </row>
    <row r="14" spans="1:22" s="53" customFormat="1" ht="9" customHeight="1">
      <c r="A14" s="56"/>
      <c r="B14" s="57"/>
      <c r="C14" s="57"/>
      <c r="D14" s="156"/>
      <c r="E14" s="113"/>
      <c r="F14" s="113"/>
      <c r="G14" s="113"/>
      <c r="H14" s="113"/>
      <c r="I14" s="67"/>
      <c r="J14" s="146"/>
      <c r="K14" s="49"/>
      <c r="L14" s="157"/>
      <c r="M14" s="68"/>
      <c r="N14" s="138" t="s">
        <v>104</v>
      </c>
      <c r="O14" s="199"/>
      <c r="P14" s="50"/>
      <c r="Q14" s="51"/>
      <c r="R14" s="52"/>
      <c r="T14" s="61" t="str">
        <f>'[1]Officials'!P31</f>
        <v> </v>
      </c>
      <c r="V14" s="62" t="str">
        <f>F$21&amp;" "&amp;E$21</f>
        <v>Глеб Колышков</v>
      </c>
    </row>
    <row r="15" spans="1:22" s="53" customFormat="1" ht="9" customHeight="1">
      <c r="A15" s="56">
        <v>5</v>
      </c>
      <c r="B15" s="45"/>
      <c r="C15" s="45">
        <v>73</v>
      </c>
      <c r="D15" s="159"/>
      <c r="E15" s="138" t="s">
        <v>113</v>
      </c>
      <c r="F15" s="138" t="s">
        <v>114</v>
      </c>
      <c r="G15" s="138"/>
      <c r="H15" s="138"/>
      <c r="I15" s="76"/>
      <c r="J15" s="146"/>
      <c r="K15" s="49"/>
      <c r="L15" s="146"/>
      <c r="M15" s="69"/>
      <c r="N15" s="196" t="s">
        <v>232</v>
      </c>
      <c r="O15" s="200"/>
      <c r="P15" s="50"/>
      <c r="Q15" s="51"/>
      <c r="R15" s="52"/>
      <c r="T15" s="61" t="str">
        <f>'[1]Officials'!P32</f>
        <v> </v>
      </c>
      <c r="V15" s="62" t="str">
        <f>F$23&amp;" "&amp;E$23</f>
        <v>Максим Змеевский</v>
      </c>
    </row>
    <row r="16" spans="1:22" s="53" customFormat="1" ht="9" customHeight="1">
      <c r="A16" s="56"/>
      <c r="B16" s="57"/>
      <c r="C16" s="57"/>
      <c r="D16" s="156"/>
      <c r="E16" s="113"/>
      <c r="F16" s="147"/>
      <c r="G16" s="113"/>
      <c r="H16" s="157"/>
      <c r="I16" s="59"/>
      <c r="J16" s="138" t="s">
        <v>115</v>
      </c>
      <c r="K16" s="60"/>
      <c r="L16" s="146"/>
      <c r="M16" s="69"/>
      <c r="N16" s="112"/>
      <c r="O16" s="200"/>
      <c r="P16" s="50"/>
      <c r="Q16" s="51"/>
      <c r="R16" s="52"/>
      <c r="T16" s="61" t="str">
        <f>'[1]Officials'!P33</f>
        <v> </v>
      </c>
      <c r="V16" s="62" t="str">
        <f>F$25&amp;" "&amp;E$25</f>
        <v> х</v>
      </c>
    </row>
    <row r="17" spans="1:22" s="53" customFormat="1" ht="9" customHeight="1">
      <c r="A17" s="56">
        <v>6</v>
      </c>
      <c r="B17" s="45">
        <f>IF($D17="","",VLOOKUP($D17,'[1]Si Main Draw Prep'!$A$7:$J$38,10))</f>
      </c>
      <c r="C17" s="45">
        <v>37</v>
      </c>
      <c r="D17" s="159"/>
      <c r="E17" s="138" t="s">
        <v>115</v>
      </c>
      <c r="F17" s="138" t="s">
        <v>78</v>
      </c>
      <c r="G17" s="138"/>
      <c r="H17" s="138"/>
      <c r="I17" s="64"/>
      <c r="J17" s="161" t="s">
        <v>229</v>
      </c>
      <c r="K17" s="66"/>
      <c r="L17" s="146"/>
      <c r="M17" s="69"/>
      <c r="N17" s="112"/>
      <c r="O17" s="200"/>
      <c r="P17" s="50"/>
      <c r="Q17" s="51"/>
      <c r="R17" s="52"/>
      <c r="T17" s="61" t="str">
        <f>'[1]Officials'!P34</f>
        <v> </v>
      </c>
      <c r="V17" s="62" t="str">
        <f>F$27&amp;" "&amp;E$27</f>
        <v>Максим Краманенко</v>
      </c>
    </row>
    <row r="18" spans="1:22" s="53" customFormat="1" ht="9" customHeight="1" thickBot="1">
      <c r="A18" s="56"/>
      <c r="B18" s="57"/>
      <c r="C18" s="57"/>
      <c r="D18" s="156"/>
      <c r="E18" s="113"/>
      <c r="F18" s="113"/>
      <c r="G18" s="113"/>
      <c r="H18" s="113"/>
      <c r="I18" s="67"/>
      <c r="J18" s="157"/>
      <c r="K18" s="68"/>
      <c r="L18" s="138" t="s">
        <v>106</v>
      </c>
      <c r="M18" s="72"/>
      <c r="N18" s="112"/>
      <c r="O18" s="200"/>
      <c r="P18" s="50"/>
      <c r="Q18" s="51"/>
      <c r="R18" s="52"/>
      <c r="T18" s="78" t="str">
        <f>'[1]Officials'!P35</f>
        <v>None</v>
      </c>
      <c r="V18" s="62" t="str">
        <f>F$29&amp;" "&amp;E$29</f>
        <v>Марк Меркушев</v>
      </c>
    </row>
    <row r="19" spans="1:22" s="53" customFormat="1" ht="9" customHeight="1">
      <c r="A19" s="56">
        <v>7</v>
      </c>
      <c r="B19" s="45"/>
      <c r="C19" s="45">
        <v>41</v>
      </c>
      <c r="D19" s="159"/>
      <c r="E19" s="138" t="s">
        <v>111</v>
      </c>
      <c r="F19" s="138"/>
      <c r="G19" s="138"/>
      <c r="H19" s="138"/>
      <c r="I19" s="48"/>
      <c r="J19" s="146"/>
      <c r="K19" s="69"/>
      <c r="L19" s="161" t="s">
        <v>192</v>
      </c>
      <c r="M19" s="65"/>
      <c r="N19" s="112"/>
      <c r="O19" s="200"/>
      <c r="P19" s="50"/>
      <c r="Q19" s="51"/>
      <c r="R19" s="52"/>
      <c r="V19" s="62" t="str">
        <f>F$31&amp;" "&amp;E$31</f>
        <v>Артем Синицин</v>
      </c>
    </row>
    <row r="20" spans="1:22" s="53" customFormat="1" ht="9" customHeight="1">
      <c r="A20" s="56"/>
      <c r="B20" s="57"/>
      <c r="C20" s="57"/>
      <c r="D20" s="156"/>
      <c r="E20" s="113"/>
      <c r="F20" s="147"/>
      <c r="G20" s="113"/>
      <c r="H20" s="157"/>
      <c r="I20" s="59"/>
      <c r="J20" s="138" t="s">
        <v>106</v>
      </c>
      <c r="K20" s="72"/>
      <c r="L20" s="146"/>
      <c r="M20" s="79"/>
      <c r="N20" s="112"/>
      <c r="O20" s="200"/>
      <c r="P20" s="50"/>
      <c r="Q20" s="51"/>
      <c r="R20" s="52"/>
      <c r="V20" s="62" t="str">
        <f>F$33&amp;" "&amp;E$33</f>
        <v>Илья Цыганок</v>
      </c>
    </row>
    <row r="21" spans="1:22" s="53" customFormat="1" ht="9" customHeight="1">
      <c r="A21" s="44">
        <v>8</v>
      </c>
      <c r="B21" s="45"/>
      <c r="C21" s="45">
        <v>26</v>
      </c>
      <c r="D21" s="163" t="s">
        <v>103</v>
      </c>
      <c r="E21" s="138" t="s">
        <v>106</v>
      </c>
      <c r="F21" s="138" t="s">
        <v>31</v>
      </c>
      <c r="G21" s="138"/>
      <c r="H21" s="138"/>
      <c r="I21" s="74"/>
      <c r="J21" s="146"/>
      <c r="K21" s="49"/>
      <c r="L21" s="146"/>
      <c r="M21" s="49"/>
      <c r="N21" s="112"/>
      <c r="O21" s="200"/>
      <c r="P21" s="50"/>
      <c r="Q21" s="51"/>
      <c r="R21" s="52"/>
      <c r="V21" s="62" t="str">
        <f>F$35&amp;" "&amp;E$35</f>
        <v> х</v>
      </c>
    </row>
    <row r="22" spans="1:22" s="53" customFormat="1" ht="9" customHeight="1">
      <c r="A22" s="56"/>
      <c r="B22" s="57"/>
      <c r="C22" s="57"/>
      <c r="D22" s="164"/>
      <c r="E22" s="113"/>
      <c r="F22" s="113"/>
      <c r="G22" s="113"/>
      <c r="H22" s="113"/>
      <c r="I22" s="67"/>
      <c r="J22" s="146"/>
      <c r="K22" s="49"/>
      <c r="L22" s="146"/>
      <c r="M22" s="49"/>
      <c r="N22" s="157"/>
      <c r="O22" s="192"/>
      <c r="P22" s="138" t="s">
        <v>104</v>
      </c>
      <c r="Q22" s="75"/>
      <c r="R22" s="52"/>
      <c r="V22" s="62" t="str">
        <f>F$37&amp;" "&amp;E$37</f>
        <v>Иван Володкевич</v>
      </c>
    </row>
    <row r="23" spans="1:22" s="53" customFormat="1" ht="9" customHeight="1">
      <c r="A23" s="44">
        <v>9</v>
      </c>
      <c r="B23" s="45" t="str">
        <f>IF($D23="","",VLOOKUP($D23,'[1]Si Main Draw Prep'!$A$7:$J$38,10))</f>
        <v>DA</v>
      </c>
      <c r="C23" s="45">
        <v>20</v>
      </c>
      <c r="D23" s="154">
        <v>3</v>
      </c>
      <c r="E23" s="138" t="s">
        <v>33</v>
      </c>
      <c r="F23" s="138" t="s">
        <v>22</v>
      </c>
      <c r="G23" s="138"/>
      <c r="H23" s="138"/>
      <c r="I23" s="48"/>
      <c r="J23" s="146"/>
      <c r="K23" s="49"/>
      <c r="L23" s="146"/>
      <c r="M23" s="49"/>
      <c r="N23" s="112"/>
      <c r="O23" s="200"/>
      <c r="P23" s="105" t="s">
        <v>187</v>
      </c>
      <c r="Q23" s="77"/>
      <c r="R23" s="52"/>
      <c r="V23" s="62" t="str">
        <f>F$39&amp;" "&amp;E$39</f>
        <v>Ян Рябцевич</v>
      </c>
    </row>
    <row r="24" spans="1:22" s="53" customFormat="1" ht="9" customHeight="1">
      <c r="A24" s="56"/>
      <c r="B24" s="57"/>
      <c r="C24" s="57"/>
      <c r="D24" s="156"/>
      <c r="E24" s="113"/>
      <c r="F24" s="146"/>
      <c r="G24" s="113"/>
      <c r="H24" s="157"/>
      <c r="I24" s="59"/>
      <c r="J24" s="138" t="s">
        <v>33</v>
      </c>
      <c r="K24" s="60"/>
      <c r="L24" s="146"/>
      <c r="M24" s="49"/>
      <c r="N24" s="112"/>
      <c r="O24" s="200"/>
      <c r="P24" s="105"/>
      <c r="Q24" s="77"/>
      <c r="R24" s="52"/>
      <c r="V24" s="62" t="str">
        <f>F$41&amp;" "&amp;E$41</f>
        <v> х</v>
      </c>
    </row>
    <row r="25" spans="1:22" s="53" customFormat="1" ht="9" customHeight="1">
      <c r="A25" s="56">
        <v>10</v>
      </c>
      <c r="B25" s="45">
        <f>IF($D25="","",VLOOKUP($D25,'[1]Si Main Draw Prep'!$A$7:$J$38,10))</f>
      </c>
      <c r="C25" s="45">
        <v>18</v>
      </c>
      <c r="D25" s="159"/>
      <c r="E25" s="138" t="s">
        <v>111</v>
      </c>
      <c r="F25" s="138"/>
      <c r="G25" s="138"/>
      <c r="H25" s="138"/>
      <c r="I25" s="64"/>
      <c r="J25" s="161"/>
      <c r="K25" s="66"/>
      <c r="L25" s="146"/>
      <c r="M25" s="49"/>
      <c r="N25" s="112"/>
      <c r="O25" s="200"/>
      <c r="P25" s="105"/>
      <c r="Q25" s="77"/>
      <c r="R25" s="52"/>
      <c r="V25" s="62" t="str">
        <f>F$43&amp;" "&amp;E$43</f>
        <v>Данила Сальников</v>
      </c>
    </row>
    <row r="26" spans="1:22" s="53" customFormat="1" ht="9" customHeight="1">
      <c r="A26" s="56"/>
      <c r="B26" s="57"/>
      <c r="C26" s="57"/>
      <c r="D26" s="156"/>
      <c r="E26" s="113"/>
      <c r="F26" s="113"/>
      <c r="G26" s="113"/>
      <c r="H26" s="113"/>
      <c r="I26" s="67"/>
      <c r="J26" s="157"/>
      <c r="K26" s="68"/>
      <c r="L26" s="138" t="s">
        <v>33</v>
      </c>
      <c r="M26" s="60"/>
      <c r="N26" s="112"/>
      <c r="O26" s="200"/>
      <c r="P26" s="105"/>
      <c r="Q26" s="77"/>
      <c r="R26" s="52"/>
      <c r="V26" s="62" t="str">
        <f>F$45&amp;" "&amp;E$45</f>
        <v>Андрей Антонович</v>
      </c>
    </row>
    <row r="27" spans="1:22" s="53" customFormat="1" ht="9" customHeight="1">
      <c r="A27" s="56">
        <v>11</v>
      </c>
      <c r="B27" s="45">
        <f>IF($D27="","",VLOOKUP($D27,'[1]Si Main Draw Prep'!$A$7:$J$38,10))</f>
      </c>
      <c r="C27" s="45">
        <v>70</v>
      </c>
      <c r="D27" s="159"/>
      <c r="E27" s="138" t="s">
        <v>116</v>
      </c>
      <c r="F27" s="138" t="s">
        <v>22</v>
      </c>
      <c r="G27" s="138"/>
      <c r="H27" s="138"/>
      <c r="I27" s="48"/>
      <c r="J27" s="146"/>
      <c r="K27" s="69"/>
      <c r="L27" s="161" t="s">
        <v>231</v>
      </c>
      <c r="M27" s="66"/>
      <c r="N27" s="112"/>
      <c r="O27" s="200"/>
      <c r="P27" s="105"/>
      <c r="Q27" s="77"/>
      <c r="R27" s="52"/>
      <c r="V27" s="62" t="str">
        <f>F$47&amp;" "&amp;E$47</f>
        <v>Тимофей Куксов</v>
      </c>
    </row>
    <row r="28" spans="1:22" s="53" customFormat="1" ht="9" customHeight="1">
      <c r="A28" s="56"/>
      <c r="B28" s="71"/>
      <c r="C28" s="57"/>
      <c r="D28" s="156"/>
      <c r="E28" s="113"/>
      <c r="F28" s="147"/>
      <c r="G28" s="113"/>
      <c r="H28" s="157"/>
      <c r="I28" s="59"/>
      <c r="J28" s="138" t="s">
        <v>41</v>
      </c>
      <c r="K28" s="72"/>
      <c r="L28" s="146"/>
      <c r="M28" s="73"/>
      <c r="N28" s="112"/>
      <c r="O28" s="200"/>
      <c r="P28" s="105"/>
      <c r="Q28" s="77"/>
      <c r="R28" s="52"/>
      <c r="V28" s="62" t="str">
        <f>F$49&amp;" "&amp;E$49</f>
        <v>Никита Громыко</v>
      </c>
    </row>
    <row r="29" spans="1:22" s="53" customFormat="1" ht="9" customHeight="1">
      <c r="A29" s="56">
        <v>12</v>
      </c>
      <c r="B29" s="45"/>
      <c r="C29" s="45">
        <v>52</v>
      </c>
      <c r="D29" s="159"/>
      <c r="E29" s="138" t="s">
        <v>41</v>
      </c>
      <c r="F29" s="138" t="s">
        <v>24</v>
      </c>
      <c r="G29" s="138"/>
      <c r="H29" s="138"/>
      <c r="I29" s="74"/>
      <c r="J29" s="162" t="s">
        <v>182</v>
      </c>
      <c r="K29" s="49"/>
      <c r="L29" s="146"/>
      <c r="M29" s="69"/>
      <c r="N29" s="112"/>
      <c r="O29" s="200"/>
      <c r="P29" s="105"/>
      <c r="Q29" s="77"/>
      <c r="R29" s="52"/>
      <c r="V29" s="62" t="str">
        <f>F$51&amp;" "&amp;E$51</f>
        <v> х</v>
      </c>
    </row>
    <row r="30" spans="1:22" s="53" customFormat="1" ht="9" customHeight="1">
      <c r="A30" s="56"/>
      <c r="B30" s="57"/>
      <c r="C30" s="57"/>
      <c r="D30" s="156"/>
      <c r="E30" s="113"/>
      <c r="F30" s="113"/>
      <c r="G30" s="113"/>
      <c r="H30" s="113"/>
      <c r="I30" s="67"/>
      <c r="J30" s="146"/>
      <c r="K30" s="49"/>
      <c r="L30" s="157"/>
      <c r="M30" s="68"/>
      <c r="N30" s="138" t="s">
        <v>33</v>
      </c>
      <c r="O30" s="201"/>
      <c r="P30" s="105"/>
      <c r="Q30" s="77"/>
      <c r="R30" s="52"/>
      <c r="V30" s="62" t="str">
        <f>F$53&amp;" "&amp;E$53</f>
        <v>Даниил Остапенков</v>
      </c>
    </row>
    <row r="31" spans="1:22" s="53" customFormat="1" ht="9" customHeight="1">
      <c r="A31" s="56">
        <v>13</v>
      </c>
      <c r="B31" s="45">
        <f>IF($D31="","",VLOOKUP($D31,'[1]Si Main Draw Prep'!$A$7:$J$38,10))</f>
      </c>
      <c r="C31" s="45">
        <v>47</v>
      </c>
      <c r="D31" s="159"/>
      <c r="E31" s="138" t="s">
        <v>117</v>
      </c>
      <c r="F31" s="138" t="s">
        <v>26</v>
      </c>
      <c r="G31" s="138"/>
      <c r="H31" s="138"/>
      <c r="I31" s="76"/>
      <c r="J31" s="146"/>
      <c r="K31" s="49"/>
      <c r="L31" s="146"/>
      <c r="M31" s="69"/>
      <c r="N31" s="196" t="s">
        <v>252</v>
      </c>
      <c r="O31" s="197"/>
      <c r="P31" s="105"/>
      <c r="Q31" s="77"/>
      <c r="R31" s="52"/>
      <c r="V31" s="62" t="str">
        <f>F$55&amp;" "&amp;E$55</f>
        <v>Данила Будов</v>
      </c>
    </row>
    <row r="32" spans="1:22" s="53" customFormat="1" ht="9" customHeight="1">
      <c r="A32" s="56"/>
      <c r="B32" s="57"/>
      <c r="C32" s="57"/>
      <c r="D32" s="156"/>
      <c r="E32" s="113"/>
      <c r="F32" s="147"/>
      <c r="G32" s="113"/>
      <c r="H32" s="157"/>
      <c r="I32" s="59"/>
      <c r="J32" s="138" t="s">
        <v>117</v>
      </c>
      <c r="K32" s="60"/>
      <c r="L32" s="146"/>
      <c r="M32" s="69"/>
      <c r="N32" s="112"/>
      <c r="O32" s="197"/>
      <c r="P32" s="105"/>
      <c r="Q32" s="77"/>
      <c r="R32" s="52"/>
      <c r="V32" s="62" t="e">
        <f>#REF!&amp;" "&amp;#REF!</f>
        <v>#REF!</v>
      </c>
    </row>
    <row r="33" spans="1:22" s="53" customFormat="1" ht="9" customHeight="1">
      <c r="A33" s="56">
        <v>14</v>
      </c>
      <c r="B33" s="45"/>
      <c r="C33" s="45">
        <v>39</v>
      </c>
      <c r="D33" s="159"/>
      <c r="E33" s="138" t="s">
        <v>34</v>
      </c>
      <c r="F33" s="138" t="s">
        <v>35</v>
      </c>
      <c r="G33" s="138"/>
      <c r="H33" s="138"/>
      <c r="I33" s="64"/>
      <c r="J33" s="161" t="s">
        <v>230</v>
      </c>
      <c r="K33" s="66"/>
      <c r="L33" s="146"/>
      <c r="M33" s="69"/>
      <c r="N33" s="112"/>
      <c r="O33" s="197"/>
      <c r="P33" s="105"/>
      <c r="Q33" s="77"/>
      <c r="R33" s="52"/>
      <c r="V33" s="62" t="str">
        <f>F$59&amp;" "&amp;E$59</f>
        <v> х</v>
      </c>
    </row>
    <row r="34" spans="1:22" s="53" customFormat="1" ht="9" customHeight="1">
      <c r="A34" s="56"/>
      <c r="B34" s="57"/>
      <c r="C34" s="57"/>
      <c r="D34" s="156"/>
      <c r="E34" s="113"/>
      <c r="F34" s="113"/>
      <c r="G34" s="113"/>
      <c r="H34" s="113"/>
      <c r="I34" s="67"/>
      <c r="J34" s="157"/>
      <c r="K34" s="68"/>
      <c r="L34" s="138" t="s">
        <v>107</v>
      </c>
      <c r="M34" s="72"/>
      <c r="N34" s="112"/>
      <c r="O34" s="197"/>
      <c r="P34" s="105"/>
      <c r="Q34" s="77"/>
      <c r="R34" s="52"/>
      <c r="V34" s="62" t="e">
        <f>#REF!&amp;" "&amp;#REF!</f>
        <v>#REF!</v>
      </c>
    </row>
    <row r="35" spans="1:22" s="53" customFormat="1" ht="9" customHeight="1">
      <c r="A35" s="56">
        <v>15</v>
      </c>
      <c r="B35" s="45"/>
      <c r="C35" s="45">
        <v>30</v>
      </c>
      <c r="D35" s="159"/>
      <c r="E35" s="138" t="s">
        <v>111</v>
      </c>
      <c r="F35" s="138"/>
      <c r="G35" s="138"/>
      <c r="H35" s="138"/>
      <c r="I35" s="48"/>
      <c r="J35" s="146"/>
      <c r="K35" s="69"/>
      <c r="L35" s="161" t="s">
        <v>246</v>
      </c>
      <c r="M35" s="65"/>
      <c r="N35" s="112"/>
      <c r="O35" s="197"/>
      <c r="P35" s="105"/>
      <c r="Q35" s="77"/>
      <c r="R35" s="52"/>
      <c r="V35" s="62" t="str">
        <f>F$63&amp;" "&amp;E$63</f>
        <v>Марк Пашукевич</v>
      </c>
    </row>
    <row r="36" spans="1:22" s="53" customFormat="1" ht="9" customHeight="1">
      <c r="A36" s="56"/>
      <c r="B36" s="57"/>
      <c r="C36" s="57"/>
      <c r="D36" s="156"/>
      <c r="E36" s="113"/>
      <c r="F36" s="147"/>
      <c r="G36" s="113"/>
      <c r="H36" s="157"/>
      <c r="I36" s="59"/>
      <c r="J36" s="138" t="s">
        <v>107</v>
      </c>
      <c r="K36" s="72"/>
      <c r="L36" s="146"/>
      <c r="M36" s="79"/>
      <c r="N36" s="112"/>
      <c r="O36" s="197"/>
      <c r="P36" s="105"/>
      <c r="Q36" s="77"/>
      <c r="R36" s="52"/>
      <c r="V36" s="62" t="e">
        <f>#REF!&amp;" "&amp;#REF!</f>
        <v>#REF!</v>
      </c>
    </row>
    <row r="37" spans="1:22" s="53" customFormat="1" ht="9" customHeight="1">
      <c r="A37" s="44">
        <v>16</v>
      </c>
      <c r="B37" s="45"/>
      <c r="C37" s="45">
        <v>28</v>
      </c>
      <c r="D37" s="163" t="s">
        <v>80</v>
      </c>
      <c r="E37" s="138" t="s">
        <v>107</v>
      </c>
      <c r="F37" s="138" t="s">
        <v>78</v>
      </c>
      <c r="G37" s="138"/>
      <c r="H37" s="138"/>
      <c r="I37" s="74"/>
      <c r="J37" s="146"/>
      <c r="K37" s="49"/>
      <c r="L37" s="146"/>
      <c r="M37" s="49"/>
      <c r="N37" s="197"/>
      <c r="O37" s="197"/>
      <c r="P37" s="105"/>
      <c r="Q37" s="77"/>
      <c r="R37" s="52"/>
      <c r="V37" s="62" t="str">
        <f>F$67&amp;" "&amp;E$67</f>
        <v> х</v>
      </c>
    </row>
    <row r="38" spans="1:22" s="53" customFormat="1" ht="9" customHeight="1" thickBot="1">
      <c r="A38" s="56"/>
      <c r="B38" s="57"/>
      <c r="C38" s="57"/>
      <c r="D38" s="164"/>
      <c r="E38" s="113"/>
      <c r="F38" s="113"/>
      <c r="G38" s="113"/>
      <c r="H38" s="113"/>
      <c r="I38" s="67"/>
      <c r="J38" s="146"/>
      <c r="K38" s="49"/>
      <c r="L38" s="146"/>
      <c r="M38" s="49"/>
      <c r="N38" s="198"/>
      <c r="O38" s="202"/>
      <c r="P38" s="138" t="s">
        <v>104</v>
      </c>
      <c r="Q38" s="83"/>
      <c r="R38" s="52"/>
      <c r="V38" s="84" t="str">
        <f>F$69&amp;" "&amp;E$69</f>
        <v>Михаил Дубровский</v>
      </c>
    </row>
    <row r="39" spans="1:18" s="53" customFormat="1" ht="9" customHeight="1">
      <c r="A39" s="44">
        <v>17</v>
      </c>
      <c r="B39" s="45"/>
      <c r="C39" s="45">
        <v>27</v>
      </c>
      <c r="D39" s="163" t="s">
        <v>73</v>
      </c>
      <c r="E39" s="138" t="s">
        <v>108</v>
      </c>
      <c r="F39" s="138" t="s">
        <v>109</v>
      </c>
      <c r="G39" s="138"/>
      <c r="H39" s="138"/>
      <c r="I39" s="48"/>
      <c r="J39" s="146"/>
      <c r="K39" s="49"/>
      <c r="L39" s="146"/>
      <c r="M39" s="49"/>
      <c r="N39" s="157"/>
      <c r="O39" s="203"/>
      <c r="P39" s="105" t="s">
        <v>267</v>
      </c>
      <c r="Q39" s="77"/>
      <c r="R39" s="52"/>
    </row>
    <row r="40" spans="1:18" s="53" customFormat="1" ht="9" customHeight="1">
      <c r="A40" s="56"/>
      <c r="B40" s="57"/>
      <c r="C40" s="57"/>
      <c r="D40" s="156"/>
      <c r="E40" s="113"/>
      <c r="F40" s="146"/>
      <c r="G40" s="113"/>
      <c r="H40" s="157"/>
      <c r="I40" s="59"/>
      <c r="J40" s="138" t="s">
        <v>108</v>
      </c>
      <c r="K40" s="60"/>
      <c r="L40" s="146"/>
      <c r="M40" s="49"/>
      <c r="N40" s="112"/>
      <c r="O40" s="197"/>
      <c r="P40" s="105"/>
      <c r="Q40" s="77"/>
      <c r="R40" s="52"/>
    </row>
    <row r="41" spans="1:18" s="53" customFormat="1" ht="9" customHeight="1">
      <c r="A41" s="56">
        <v>18</v>
      </c>
      <c r="B41" s="45"/>
      <c r="C41" s="45">
        <v>88</v>
      </c>
      <c r="D41" s="159"/>
      <c r="E41" s="138" t="s">
        <v>111</v>
      </c>
      <c r="F41" s="138"/>
      <c r="G41" s="138"/>
      <c r="H41" s="138"/>
      <c r="I41" s="64"/>
      <c r="K41" s="66"/>
      <c r="L41" s="146"/>
      <c r="M41" s="49"/>
      <c r="N41" s="112"/>
      <c r="O41" s="197"/>
      <c r="P41" s="105"/>
      <c r="Q41" s="77"/>
      <c r="R41" s="52"/>
    </row>
    <row r="42" spans="1:18" s="53" customFormat="1" ht="9" customHeight="1">
      <c r="A42" s="56"/>
      <c r="B42" s="57"/>
      <c r="C42" s="57"/>
      <c r="D42" s="156"/>
      <c r="E42" s="113"/>
      <c r="F42" s="113"/>
      <c r="G42" s="113"/>
      <c r="H42" s="113"/>
      <c r="I42" s="67"/>
      <c r="J42" s="157"/>
      <c r="K42" s="68"/>
      <c r="L42" s="138" t="s">
        <v>119</v>
      </c>
      <c r="M42" s="60"/>
      <c r="N42" s="112"/>
      <c r="O42" s="197"/>
      <c r="P42" s="105"/>
      <c r="Q42" s="77"/>
      <c r="R42" s="52"/>
    </row>
    <row r="43" spans="1:18" s="53" customFormat="1" ht="9" customHeight="1">
      <c r="A43" s="56">
        <v>19</v>
      </c>
      <c r="B43" s="45"/>
      <c r="C43" s="45">
        <v>32</v>
      </c>
      <c r="D43" s="159"/>
      <c r="E43" s="138" t="s">
        <v>118</v>
      </c>
      <c r="F43" s="138" t="s">
        <v>98</v>
      </c>
      <c r="G43" s="138"/>
      <c r="H43" s="138"/>
      <c r="I43" s="48"/>
      <c r="J43" s="146"/>
      <c r="K43" s="69"/>
      <c r="L43" s="161" t="s">
        <v>250</v>
      </c>
      <c r="M43" s="66"/>
      <c r="N43" s="112"/>
      <c r="O43" s="197"/>
      <c r="P43" s="105"/>
      <c r="Q43" s="77"/>
      <c r="R43" s="52"/>
    </row>
    <row r="44" spans="1:18" s="53" customFormat="1" ht="9" customHeight="1">
      <c r="A44" s="56"/>
      <c r="B44" s="71"/>
      <c r="C44" s="57"/>
      <c r="D44" s="156"/>
      <c r="E44" s="113"/>
      <c r="F44" s="147"/>
      <c r="G44" s="113"/>
      <c r="H44" s="157"/>
      <c r="I44" s="59"/>
      <c r="J44" s="138" t="s">
        <v>119</v>
      </c>
      <c r="K44" s="72"/>
      <c r="L44" s="146"/>
      <c r="M44" s="73"/>
      <c r="N44" s="112"/>
      <c r="O44" s="197"/>
      <c r="P44" s="105"/>
      <c r="Q44" s="77"/>
      <c r="R44" s="52"/>
    </row>
    <row r="45" spans="1:18" s="53" customFormat="1" ht="9" customHeight="1">
      <c r="A45" s="56">
        <v>20</v>
      </c>
      <c r="B45" s="45"/>
      <c r="C45" s="45">
        <v>122</v>
      </c>
      <c r="D45" s="159"/>
      <c r="E45" s="138" t="s">
        <v>119</v>
      </c>
      <c r="F45" s="138" t="s">
        <v>100</v>
      </c>
      <c r="G45" s="138"/>
      <c r="H45" s="138"/>
      <c r="I45" s="74"/>
      <c r="J45" s="146" t="s">
        <v>232</v>
      </c>
      <c r="K45" s="49"/>
      <c r="L45" s="146"/>
      <c r="M45" s="69"/>
      <c r="N45" s="112"/>
      <c r="O45" s="197"/>
      <c r="P45" s="105"/>
      <c r="Q45" s="77"/>
      <c r="R45" s="52"/>
    </row>
    <row r="46" spans="1:18" s="53" customFormat="1" ht="9" customHeight="1">
      <c r="A46" s="56"/>
      <c r="B46" s="57"/>
      <c r="C46" s="57"/>
      <c r="D46" s="156"/>
      <c r="E46" s="113"/>
      <c r="F46" s="113"/>
      <c r="G46" s="113"/>
      <c r="H46" s="113"/>
      <c r="I46" s="67"/>
      <c r="J46" s="146"/>
      <c r="K46" s="49"/>
      <c r="L46" s="157"/>
      <c r="M46" s="68"/>
      <c r="N46" s="138" t="s">
        <v>119</v>
      </c>
      <c r="O46" s="199"/>
      <c r="P46" s="105"/>
      <c r="Q46" s="77"/>
      <c r="R46" s="52"/>
    </row>
    <row r="47" spans="1:18" s="53" customFormat="1" ht="9" customHeight="1">
      <c r="A47" s="56">
        <v>21</v>
      </c>
      <c r="B47" s="45"/>
      <c r="C47" s="45">
        <v>48</v>
      </c>
      <c r="D47" s="159"/>
      <c r="E47" s="138" t="s">
        <v>120</v>
      </c>
      <c r="F47" s="138" t="s">
        <v>28</v>
      </c>
      <c r="G47" s="138"/>
      <c r="H47" s="138"/>
      <c r="I47" s="76"/>
      <c r="J47" s="146"/>
      <c r="K47" s="49"/>
      <c r="L47" s="146"/>
      <c r="M47" s="69"/>
      <c r="N47" s="196" t="s">
        <v>192</v>
      </c>
      <c r="O47" s="200"/>
      <c r="P47" s="105"/>
      <c r="Q47" s="77"/>
      <c r="R47" s="52"/>
    </row>
    <row r="48" spans="1:18" s="53" customFormat="1" ht="9" customHeight="1">
      <c r="A48" s="56"/>
      <c r="B48" s="57"/>
      <c r="C48" s="57"/>
      <c r="D48" s="156"/>
      <c r="E48" s="113"/>
      <c r="F48" s="147"/>
      <c r="G48" s="113"/>
      <c r="H48" s="157"/>
      <c r="I48" s="59"/>
      <c r="J48" s="138" t="s">
        <v>120</v>
      </c>
      <c r="K48" s="60"/>
      <c r="L48" s="146"/>
      <c r="M48" s="69"/>
      <c r="N48" s="112"/>
      <c r="O48" s="200"/>
      <c r="P48" s="105"/>
      <c r="Q48" s="77"/>
      <c r="R48" s="52"/>
    </row>
    <row r="49" spans="1:18" s="53" customFormat="1" ht="9" customHeight="1">
      <c r="A49" s="56">
        <v>22</v>
      </c>
      <c r="B49" s="45"/>
      <c r="C49" s="45">
        <v>68</v>
      </c>
      <c r="D49" s="159"/>
      <c r="E49" s="138" t="s">
        <v>180</v>
      </c>
      <c r="F49" s="138" t="s">
        <v>23</v>
      </c>
      <c r="G49" s="138"/>
      <c r="H49" s="138"/>
      <c r="I49" s="64"/>
      <c r="J49" s="162" t="s">
        <v>183</v>
      </c>
      <c r="K49" s="66"/>
      <c r="L49" s="146"/>
      <c r="M49" s="69"/>
      <c r="N49" s="112"/>
      <c r="O49" s="200"/>
      <c r="P49" s="105"/>
      <c r="Q49" s="77"/>
      <c r="R49" s="52"/>
    </row>
    <row r="50" spans="1:18" s="53" customFormat="1" ht="9" customHeight="1">
      <c r="A50" s="56"/>
      <c r="B50" s="57"/>
      <c r="C50" s="57"/>
      <c r="D50" s="156"/>
      <c r="E50" s="113"/>
      <c r="F50" s="113"/>
      <c r="G50" s="113"/>
      <c r="H50" s="113"/>
      <c r="I50" s="67"/>
      <c r="J50" s="157"/>
      <c r="K50" s="68"/>
      <c r="L50" s="138" t="s">
        <v>105</v>
      </c>
      <c r="M50" s="72"/>
      <c r="N50" s="112"/>
      <c r="O50" s="200"/>
      <c r="P50" s="105"/>
      <c r="Q50" s="77"/>
      <c r="R50" s="52"/>
    </row>
    <row r="51" spans="1:18" s="53" customFormat="1" ht="9" customHeight="1">
      <c r="A51" s="56">
        <v>23</v>
      </c>
      <c r="B51" s="45"/>
      <c r="C51" s="45">
        <v>33</v>
      </c>
      <c r="D51" s="159"/>
      <c r="E51" s="138" t="s">
        <v>111</v>
      </c>
      <c r="F51" s="138"/>
      <c r="G51" s="138"/>
      <c r="H51" s="138"/>
      <c r="I51" s="48"/>
      <c r="J51" s="146"/>
      <c r="K51" s="69"/>
      <c r="L51" s="188" t="s">
        <v>233</v>
      </c>
      <c r="M51" s="65"/>
      <c r="N51" s="112"/>
      <c r="O51" s="200"/>
      <c r="P51" s="105"/>
      <c r="Q51" s="77"/>
      <c r="R51" s="52"/>
    </row>
    <row r="52" spans="1:18" s="53" customFormat="1" ht="9" customHeight="1">
      <c r="A52" s="56"/>
      <c r="B52" s="57"/>
      <c r="C52" s="57"/>
      <c r="D52" s="156"/>
      <c r="E52" s="113"/>
      <c r="F52" s="147"/>
      <c r="G52" s="113"/>
      <c r="H52" s="157"/>
      <c r="I52" s="59"/>
      <c r="J52" s="138" t="s">
        <v>105</v>
      </c>
      <c r="K52" s="72"/>
      <c r="L52" s="146"/>
      <c r="M52" s="79"/>
      <c r="N52" s="112"/>
      <c r="O52" s="200"/>
      <c r="P52" s="105"/>
      <c r="Q52" s="77"/>
      <c r="R52" s="52"/>
    </row>
    <row r="53" spans="1:18" s="53" customFormat="1" ht="9" customHeight="1">
      <c r="A53" s="44">
        <v>24</v>
      </c>
      <c r="B53" s="45" t="str">
        <f>IF($D53="","",VLOOKUP($D53,'[1]Si Main Draw Prep'!$A$7:$J$38,10))</f>
        <v>DA</v>
      </c>
      <c r="C53" s="45">
        <f>IF($D53="","",VLOOKUP($D53,'[1]Si Main Draw Prep'!$A$7:$K$38,11))</f>
        <v>5</v>
      </c>
      <c r="D53" s="154">
        <v>4</v>
      </c>
      <c r="E53" s="138" t="s">
        <v>105</v>
      </c>
      <c r="F53" s="138" t="s">
        <v>27</v>
      </c>
      <c r="G53" s="138"/>
      <c r="H53" s="138"/>
      <c r="I53" s="74"/>
      <c r="J53" s="146"/>
      <c r="K53" s="49"/>
      <c r="L53" s="146"/>
      <c r="M53" s="49"/>
      <c r="N53" s="112"/>
      <c r="O53" s="200"/>
      <c r="P53" s="105"/>
      <c r="Q53" s="77"/>
      <c r="R53" s="52"/>
    </row>
    <row r="54" spans="1:18" s="53" customFormat="1" ht="9" customHeight="1">
      <c r="A54" s="56"/>
      <c r="B54" s="57"/>
      <c r="C54" s="57"/>
      <c r="D54" s="164"/>
      <c r="E54" s="113"/>
      <c r="F54" s="113"/>
      <c r="G54" s="113"/>
      <c r="H54" s="113"/>
      <c r="I54" s="67"/>
      <c r="J54" s="146"/>
      <c r="K54" s="49"/>
      <c r="L54" s="146"/>
      <c r="M54" s="49"/>
      <c r="N54" s="157"/>
      <c r="O54" s="192"/>
      <c r="P54" s="138" t="s">
        <v>38</v>
      </c>
      <c r="Q54" s="81"/>
      <c r="R54" s="52"/>
    </row>
    <row r="55" spans="1:18" s="53" customFormat="1" ht="9" customHeight="1">
      <c r="A55" s="44">
        <v>25</v>
      </c>
      <c r="B55" s="45"/>
      <c r="C55" s="45" t="e">
        <f>IF($D55="","",VLOOKUP($D55,'[1]Si Main Draw Prep'!$A$7:$K$38,11))</f>
        <v>#N/A</v>
      </c>
      <c r="D55" s="163" t="s">
        <v>76</v>
      </c>
      <c r="E55" s="138" t="s">
        <v>110</v>
      </c>
      <c r="F55" s="138" t="s">
        <v>98</v>
      </c>
      <c r="G55" s="138"/>
      <c r="H55" s="138"/>
      <c r="I55" s="48"/>
      <c r="J55" s="146"/>
      <c r="K55" s="49"/>
      <c r="L55" s="146"/>
      <c r="M55" s="49"/>
      <c r="N55" s="112"/>
      <c r="O55" s="200"/>
      <c r="P55" s="105" t="s">
        <v>195</v>
      </c>
      <c r="Q55" s="51"/>
      <c r="R55" s="52"/>
    </row>
    <row r="56" spans="1:18" s="53" customFormat="1" ht="9" customHeight="1">
      <c r="A56" s="56"/>
      <c r="B56" s="57"/>
      <c r="C56" s="57"/>
      <c r="D56" s="156"/>
      <c r="E56" s="113"/>
      <c r="F56" s="146"/>
      <c r="G56" s="113"/>
      <c r="H56" s="157"/>
      <c r="I56" s="59"/>
      <c r="J56" s="138" t="s">
        <v>110</v>
      </c>
      <c r="K56" s="60"/>
      <c r="L56" s="146"/>
      <c r="M56" s="49"/>
      <c r="N56" s="112"/>
      <c r="O56" s="200"/>
      <c r="P56" s="105"/>
      <c r="Q56" s="51"/>
      <c r="R56" s="52"/>
    </row>
    <row r="57" spans="1:18" s="53" customFormat="1" ht="9" customHeight="1">
      <c r="A57" s="56">
        <v>26</v>
      </c>
      <c r="B57" s="45"/>
      <c r="C57" s="45">
        <v>24</v>
      </c>
      <c r="D57" s="159"/>
      <c r="E57" s="138" t="s">
        <v>111</v>
      </c>
      <c r="F57" s="138"/>
      <c r="G57" s="138"/>
      <c r="H57" s="138"/>
      <c r="I57" s="64"/>
      <c r="J57" s="161"/>
      <c r="K57" s="66"/>
      <c r="L57" s="146"/>
      <c r="M57" s="49"/>
      <c r="N57" s="112"/>
      <c r="O57" s="200"/>
      <c r="P57" s="105"/>
      <c r="Q57" s="51"/>
      <c r="R57" s="52"/>
    </row>
    <row r="58" spans="1:18" s="53" customFormat="1" ht="9" customHeight="1">
      <c r="A58" s="56"/>
      <c r="B58" s="57"/>
      <c r="C58" s="57"/>
      <c r="D58" s="156"/>
      <c r="E58" s="113"/>
      <c r="F58" s="113"/>
      <c r="G58" s="113"/>
      <c r="H58" s="113"/>
      <c r="I58" s="67"/>
      <c r="J58" s="157"/>
      <c r="K58" s="68"/>
      <c r="L58" s="138" t="s">
        <v>110</v>
      </c>
      <c r="M58" s="60"/>
      <c r="N58" s="112"/>
      <c r="O58" s="200"/>
      <c r="P58" s="50"/>
      <c r="Q58" s="51"/>
      <c r="R58" s="52"/>
    </row>
    <row r="59" spans="1:18" s="53" customFormat="1" ht="9" customHeight="1">
      <c r="A59" s="56">
        <v>27</v>
      </c>
      <c r="B59" s="45"/>
      <c r="C59" s="45">
        <v>43</v>
      </c>
      <c r="D59" s="159"/>
      <c r="E59" s="138" t="s">
        <v>111</v>
      </c>
      <c r="F59" s="138"/>
      <c r="G59" s="138"/>
      <c r="H59" s="138"/>
      <c r="I59" s="48"/>
      <c r="J59" s="146"/>
      <c r="K59" s="69"/>
      <c r="L59" s="161" t="s">
        <v>192</v>
      </c>
      <c r="M59" s="66"/>
      <c r="N59" s="112"/>
      <c r="O59" s="200"/>
      <c r="P59" s="50"/>
      <c r="Q59" s="51"/>
      <c r="R59" s="52"/>
    </row>
    <row r="60" spans="1:18" s="53" customFormat="1" ht="9" customHeight="1">
      <c r="A60" s="56"/>
      <c r="B60" s="71"/>
      <c r="C60" s="57"/>
      <c r="D60" s="156"/>
      <c r="E60" s="113"/>
      <c r="F60" s="147"/>
      <c r="G60" s="113"/>
      <c r="H60" s="157"/>
      <c r="I60" s="59"/>
      <c r="J60" s="145" t="s">
        <v>42</v>
      </c>
      <c r="K60" s="72"/>
      <c r="L60" s="146"/>
      <c r="M60" s="73"/>
      <c r="N60" s="112"/>
      <c r="O60" s="200"/>
      <c r="P60" s="50"/>
      <c r="Q60" s="51"/>
      <c r="R60" s="52"/>
    </row>
    <row r="61" spans="1:18" s="53" customFormat="1" ht="9" customHeight="1">
      <c r="A61" s="56">
        <v>28</v>
      </c>
      <c r="B61" s="45"/>
      <c r="C61" s="45">
        <v>11</v>
      </c>
      <c r="D61" s="159"/>
      <c r="E61" s="145" t="s">
        <v>42</v>
      </c>
      <c r="F61" s="138" t="s">
        <v>43</v>
      </c>
      <c r="G61" s="138"/>
      <c r="H61" s="138"/>
      <c r="I61" s="74"/>
      <c r="J61" s="146"/>
      <c r="K61" s="49"/>
      <c r="L61" s="146"/>
      <c r="M61" s="69"/>
      <c r="N61" s="112"/>
      <c r="O61" s="200"/>
      <c r="P61" s="50"/>
      <c r="Q61" s="51"/>
      <c r="R61" s="52"/>
    </row>
    <row r="62" spans="1:18" s="53" customFormat="1" ht="9" customHeight="1">
      <c r="A62" s="56"/>
      <c r="B62" s="57"/>
      <c r="C62" s="57"/>
      <c r="D62" s="156"/>
      <c r="E62" s="113"/>
      <c r="F62" s="113"/>
      <c r="G62" s="113"/>
      <c r="H62" s="113"/>
      <c r="I62" s="67"/>
      <c r="J62" s="146"/>
      <c r="K62" s="49"/>
      <c r="L62" s="157"/>
      <c r="M62" s="68"/>
      <c r="N62" s="138" t="s">
        <v>38</v>
      </c>
      <c r="O62" s="201"/>
      <c r="P62" s="50"/>
      <c r="Q62" s="51"/>
      <c r="R62" s="52"/>
    </row>
    <row r="63" spans="1:18" s="53" customFormat="1" ht="9" customHeight="1">
      <c r="A63" s="56">
        <v>29</v>
      </c>
      <c r="B63" s="45">
        <f>IF($D63="","",VLOOKUP($D63,'[1]Si Main Draw Prep'!$A$7:$J$38,10))</f>
      </c>
      <c r="C63" s="45">
        <v>13</v>
      </c>
      <c r="D63" s="159"/>
      <c r="E63" s="138" t="s">
        <v>37</v>
      </c>
      <c r="F63" s="138" t="s">
        <v>24</v>
      </c>
      <c r="G63" s="138"/>
      <c r="H63" s="138"/>
      <c r="I63" s="76"/>
      <c r="J63" s="146"/>
      <c r="K63" s="49"/>
      <c r="L63" s="146"/>
      <c r="M63" s="69"/>
      <c r="N63" s="196" t="s">
        <v>187</v>
      </c>
      <c r="O63" s="197"/>
      <c r="P63" s="50"/>
      <c r="Q63" s="51"/>
      <c r="R63" s="52"/>
    </row>
    <row r="64" spans="1:18" s="53" customFormat="1" ht="9" customHeight="1">
      <c r="A64" s="56"/>
      <c r="B64" s="57"/>
      <c r="C64" s="57"/>
      <c r="D64" s="156"/>
      <c r="E64" s="113"/>
      <c r="F64" s="147"/>
      <c r="G64" s="113"/>
      <c r="H64" s="157"/>
      <c r="I64" s="59"/>
      <c r="J64" s="138" t="s">
        <v>37</v>
      </c>
      <c r="K64" s="60"/>
      <c r="L64" s="146"/>
      <c r="M64" s="69"/>
      <c r="N64" s="112"/>
      <c r="O64" s="197"/>
      <c r="P64" s="50"/>
      <c r="Q64" s="51"/>
      <c r="R64" s="52"/>
    </row>
    <row r="65" spans="1:18" s="53" customFormat="1" ht="9" customHeight="1">
      <c r="A65" s="56">
        <v>30</v>
      </c>
      <c r="B65" s="45">
        <f>IF($D65="","",VLOOKUP($D65,'[1]Si Main Draw Prep'!$A$7:$J$38,10))</f>
      </c>
      <c r="C65" s="45">
        <v>50</v>
      </c>
      <c r="D65" s="159"/>
      <c r="E65" s="138" t="s">
        <v>111</v>
      </c>
      <c r="F65" s="138"/>
      <c r="G65" s="138"/>
      <c r="H65" s="138"/>
      <c r="I65" s="64"/>
      <c r="J65" s="161"/>
      <c r="K65" s="66"/>
      <c r="L65" s="146"/>
      <c r="M65" s="69"/>
      <c r="N65" s="112"/>
      <c r="O65" s="197"/>
      <c r="P65" s="50"/>
      <c r="Q65" s="51"/>
      <c r="R65" s="52"/>
    </row>
    <row r="66" spans="1:16" s="53" customFormat="1" ht="9" customHeight="1">
      <c r="A66" s="56"/>
      <c r="B66" s="57"/>
      <c r="C66" s="57"/>
      <c r="D66" s="156"/>
      <c r="E66" s="113"/>
      <c r="F66" s="113"/>
      <c r="G66" s="113"/>
      <c r="H66" s="113"/>
      <c r="I66" s="67"/>
      <c r="J66" s="157"/>
      <c r="K66" s="68"/>
      <c r="L66" s="138" t="s">
        <v>38</v>
      </c>
      <c r="M66" s="72"/>
      <c r="N66" s="86"/>
      <c r="O66" s="87"/>
      <c r="P66" s="88"/>
    </row>
    <row r="67" spans="1:16" s="53" customFormat="1" ht="9" customHeight="1">
      <c r="A67" s="56">
        <v>31</v>
      </c>
      <c r="B67" s="45">
        <f>IF($D67="","",VLOOKUP($D67,'[1]Si Main Draw Prep'!$A$7:$J$38,10))</f>
      </c>
      <c r="C67" s="45">
        <v>34</v>
      </c>
      <c r="D67" s="159"/>
      <c r="E67" s="138" t="s">
        <v>111</v>
      </c>
      <c r="F67" s="138"/>
      <c r="G67" s="138"/>
      <c r="H67" s="138"/>
      <c r="I67" s="48"/>
      <c r="J67" s="146"/>
      <c r="K67" s="69"/>
      <c r="L67" s="161" t="s">
        <v>186</v>
      </c>
      <c r="M67" s="65"/>
      <c r="N67" s="86"/>
      <c r="O67" s="89"/>
      <c r="P67" s="88"/>
    </row>
    <row r="68" spans="1:19" s="53" customFormat="1" ht="9" customHeight="1">
      <c r="A68" s="56"/>
      <c r="B68" s="57"/>
      <c r="C68" s="57"/>
      <c r="D68" s="156"/>
      <c r="E68" s="113"/>
      <c r="F68" s="147"/>
      <c r="G68" s="113"/>
      <c r="H68" s="157"/>
      <c r="I68" s="59"/>
      <c r="J68" s="138" t="s">
        <v>38</v>
      </c>
      <c r="K68" s="72"/>
      <c r="L68" s="146"/>
      <c r="M68" s="79"/>
      <c r="N68" s="86"/>
      <c r="O68" s="90"/>
      <c r="P68" s="90"/>
      <c r="Q68" s="90"/>
      <c r="R68" s="91"/>
      <c r="S68" s="91"/>
    </row>
    <row r="69" spans="1:21" s="53" customFormat="1" ht="10.5" customHeight="1">
      <c r="A69" s="44">
        <v>32</v>
      </c>
      <c r="B69" s="45" t="str">
        <f>IF($D69="","",VLOOKUP($D69,'[1]Si Main Draw Prep'!$A$7:$J$38,10))</f>
        <v>DA</v>
      </c>
      <c r="C69" s="45">
        <f>IF($D69="","",VLOOKUP($D69,'[1]Si Main Draw Prep'!$A$7:$K$38,11))</f>
        <v>3</v>
      </c>
      <c r="D69" s="154">
        <v>2</v>
      </c>
      <c r="E69" s="138" t="s">
        <v>38</v>
      </c>
      <c r="F69" s="138" t="s">
        <v>36</v>
      </c>
      <c r="G69" s="138"/>
      <c r="H69" s="138"/>
      <c r="I69" s="74"/>
      <c r="J69" s="49"/>
      <c r="K69" s="49"/>
      <c r="L69" s="49"/>
      <c r="M69" s="49"/>
      <c r="N69" s="86"/>
      <c r="O69" s="90"/>
      <c r="P69" s="90"/>
      <c r="Q69" s="90"/>
      <c r="R69" s="91"/>
      <c r="S69" s="91"/>
      <c r="U69" s="53" t="s">
        <v>13</v>
      </c>
    </row>
    <row r="70" spans="12:19" ht="12.75" customHeight="1">
      <c r="L70" s="138" t="s">
        <v>33</v>
      </c>
      <c r="N70" s="86"/>
      <c r="Q70" s="311"/>
      <c r="R70" s="311"/>
      <c r="S70" s="311"/>
    </row>
    <row r="71" spans="12:19" ht="15.75" customHeight="1">
      <c r="L71" s="95"/>
      <c r="M71" s="138" t="s">
        <v>33</v>
      </c>
      <c r="N71" s="60"/>
      <c r="P71" s="98" t="s">
        <v>255</v>
      </c>
      <c r="Q71" s="96"/>
      <c r="R71" s="97"/>
      <c r="S71" s="97"/>
    </row>
    <row r="72" spans="12:19" ht="15.75" customHeight="1">
      <c r="L72" s="138" t="s">
        <v>119</v>
      </c>
      <c r="M72" s="319" t="s">
        <v>269</v>
      </c>
      <c r="N72" s="86"/>
      <c r="P72" s="98"/>
      <c r="Q72" s="96"/>
      <c r="R72" s="97"/>
      <c r="S72" s="97"/>
    </row>
    <row r="73" spans="12:13" ht="12.75">
      <c r="L73" s="104"/>
      <c r="M73" s="96"/>
    </row>
    <row r="74" ht="12.75">
      <c r="L74" s="97"/>
    </row>
    <row r="75" ht="12.75">
      <c r="L75" s="97"/>
    </row>
    <row r="76" spans="4:15" ht="15.75">
      <c r="D76" s="99"/>
      <c r="E76" s="100" t="s">
        <v>14</v>
      </c>
      <c r="F76" s="100"/>
      <c r="G76" s="100"/>
      <c r="H76" s="100"/>
      <c r="I76" s="101"/>
      <c r="J76" s="308" t="s">
        <v>101</v>
      </c>
      <c r="K76" s="308"/>
      <c r="L76" s="308"/>
      <c r="M76" s="308"/>
      <c r="N76" s="308"/>
      <c r="O76" s="308"/>
    </row>
    <row r="77" spans="4:12" ht="15.75">
      <c r="D77" s="99"/>
      <c r="E77" s="100"/>
      <c r="F77" s="100"/>
      <c r="G77" s="100"/>
      <c r="H77" s="100"/>
      <c r="I77" s="101"/>
      <c r="J77" s="100"/>
      <c r="K77" s="101"/>
      <c r="L77" s="100"/>
    </row>
    <row r="78" spans="4:12" ht="15.75">
      <c r="D78" s="99"/>
      <c r="E78" s="100"/>
      <c r="F78" s="100"/>
      <c r="G78" s="100"/>
      <c r="H78" s="100"/>
      <c r="I78" s="101"/>
      <c r="J78" s="100"/>
      <c r="K78" s="101"/>
      <c r="L78" s="100"/>
    </row>
    <row r="79" spans="4:12" ht="15.75">
      <c r="D79" s="99"/>
      <c r="E79" s="100" t="s">
        <v>202</v>
      </c>
      <c r="F79" s="100"/>
      <c r="G79" s="100"/>
      <c r="H79" s="100"/>
      <c r="I79" s="101"/>
      <c r="J79" t="s">
        <v>15</v>
      </c>
      <c r="K79" s="100"/>
      <c r="L79" s="100" t="s">
        <v>102</v>
      </c>
    </row>
  </sheetData>
  <sheetProtection/>
  <mergeCells count="6">
    <mergeCell ref="J76:O76"/>
    <mergeCell ref="G2:P2"/>
    <mergeCell ref="A4:C4"/>
    <mergeCell ref="Q70:S70"/>
    <mergeCell ref="J3:L3"/>
    <mergeCell ref="P4:Q4"/>
  </mergeCells>
  <conditionalFormatting sqref="H69 H7 F53 H9 F69 H11 F11 H13 F13 H15 F15 H17 F9 H19 F19 H21 F21 H23 F23 H25 F25 H27 F27 H29 F29 H31 F31 H33 F33 H35 F35 H37 F37 H39 F39 H41 F41 H43 F43 H45 F45 H47 F47 H49 F49 H51 F7 H53 F51 H55 F55 H57 F17 H59 F59 H61 F57 H63 F63 H65 F61 H67 F67 F65">
    <cfRule type="expression" priority="15" dxfId="0" stopIfTrue="1">
      <formula>AND($D7&lt;9,$C7&gt;0)</formula>
    </cfRule>
  </conditionalFormatting>
  <conditionalFormatting sqref="J10 J58 H12 H16 H20 H24 H28 H32 H36 H40 H44 H48 H52 H56 H60 H64 L14 N22 L30 N39 L46 N54 J66 H68 J18 J26 J34 J42 J50 L62 H8">
    <cfRule type="expression" priority="16" dxfId="140" stopIfTrue="1">
      <formula>AND($N$1="CU",H8="Umpire")</formula>
    </cfRule>
    <cfRule type="expression" priority="17" dxfId="139" stopIfTrue="1">
      <formula>AND($N$1="CU",H8&lt;&gt;"Umpire",I8&lt;&gt;"")</formula>
    </cfRule>
    <cfRule type="expression" priority="18" dxfId="138" stopIfTrue="1">
      <formula>AND($N$1="CU",H8&lt;&gt;"Umpire")</formula>
    </cfRule>
  </conditionalFormatting>
  <conditionalFormatting sqref="E7 E11 E13 E15 E9 E19 E25 E29 E33 E35 E37 E41 E45 E47 E49 E51 E55 E17 E59 E57 E63 E67 E65 E53 E39 E31 E27 E23 E21 E43 N14 J8 J20 J24 J36 J52 E69 J64 J12 J28 J48 J16 J32 L10 L26 J44 L50 L42 L34 L18 N46 N30 P22 L72 L70 P38 M71">
    <cfRule type="cellIs" priority="19" dxfId="1" operator="equal" stopIfTrue="1">
      <formula>"Bye"</formula>
    </cfRule>
    <cfRule type="expression" priority="20" dxfId="0" stopIfTrue="1">
      <formula>AND($D7&lt;9,$C7&gt;0)</formula>
    </cfRule>
  </conditionalFormatting>
  <conditionalFormatting sqref="E61 M72 N71 J60">
    <cfRule type="expression" priority="21" dxfId="0" stopIfTrue="1">
      <formula>D60="as"</formula>
    </cfRule>
    <cfRule type="expression" priority="22" dxfId="0" stopIfTrue="1">
      <formula>D60="bs"</formula>
    </cfRule>
  </conditionalFormatting>
  <conditionalFormatting sqref="D7 D9 D11 D13 D15 D17 D19 D63 D23 D25 D27 D29 D31 D33 D35 D67 D65 D41 D43 D45 D47 D49 D51 D53 D69 D57 D59 D61">
    <cfRule type="expression" priority="25" dxfId="907" stopIfTrue="1">
      <formula>AND($D7&gt;0,$D7&lt;9,$C7&gt;0)</formula>
    </cfRule>
    <cfRule type="expression" priority="26" dxfId="237" stopIfTrue="1">
      <formula>$D7&gt;0</formula>
    </cfRule>
    <cfRule type="expression" priority="27" dxfId="235" stopIfTrue="1">
      <formula>$E7="Bye"</formula>
    </cfRule>
  </conditionalFormatting>
  <conditionalFormatting sqref="B7 B9 B11 B13 B15 B17 B19 B21 B23 B25 B27 B29 B31 B33 B35 B37 B39 B41 B43 B45 B47 B49 B51 B53 B55 B57 B59 B61 B63 B65 B67 B69 D55 D37 D39 D21">
    <cfRule type="cellIs" priority="28" dxfId="234" operator="equal" stopIfTrue="1">
      <formula>"DA"</formula>
    </cfRule>
  </conditionalFormatting>
  <conditionalFormatting sqref="I8 I12 I16 I20 I24 I28 I32 I36 I40 I44 I48 I52 I56 I60 I64 I68 K66 K58 K50 K42 K34 K26 K18 K10 M14 M30 M46 M62 O54 O39 O22">
    <cfRule type="expression" priority="29" dxfId="904" stopIfTrue="1">
      <formula>$N$1="CU"</formula>
    </cfRule>
  </conditionalFormatting>
  <conditionalFormatting sqref="J40">
    <cfRule type="cellIs" priority="13" dxfId="1" operator="equal" stopIfTrue="1">
      <formula>"Bye"</formula>
    </cfRule>
    <cfRule type="expression" priority="14" dxfId="0" stopIfTrue="1">
      <formula>AND($D41&lt;9,$C41&gt;0)</formula>
    </cfRule>
  </conditionalFormatting>
  <conditionalFormatting sqref="J56">
    <cfRule type="cellIs" priority="11" dxfId="1" operator="equal" stopIfTrue="1">
      <formula>"Bye"</formula>
    </cfRule>
    <cfRule type="expression" priority="12" dxfId="0" stopIfTrue="1">
      <formula>AND($D56&lt;9,$C56&gt;0)</formula>
    </cfRule>
  </conditionalFormatting>
  <conditionalFormatting sqref="J68">
    <cfRule type="cellIs" priority="9" dxfId="1" operator="equal" stopIfTrue="1">
      <formula>"Bye"</formula>
    </cfRule>
    <cfRule type="expression" priority="10" dxfId="0" stopIfTrue="1">
      <formula>AND($D68&lt;9,$C68&gt;0)</formula>
    </cfRule>
  </conditionalFormatting>
  <conditionalFormatting sqref="L58">
    <cfRule type="cellIs" priority="7" dxfId="1" operator="equal" stopIfTrue="1">
      <formula>"Bye"</formula>
    </cfRule>
    <cfRule type="expression" priority="8" dxfId="0" stopIfTrue="1">
      <formula>AND($D58&lt;9,$C58&gt;0)</formula>
    </cfRule>
  </conditionalFormatting>
  <conditionalFormatting sqref="L66">
    <cfRule type="cellIs" priority="5" dxfId="1" operator="equal" stopIfTrue="1">
      <formula>"Bye"</formula>
    </cfRule>
    <cfRule type="expression" priority="6" dxfId="0" stopIfTrue="1">
      <formula>AND($D66&lt;9,$C66&gt;0)</formula>
    </cfRule>
  </conditionalFormatting>
  <conditionalFormatting sqref="N62">
    <cfRule type="cellIs" priority="3" dxfId="1" operator="equal" stopIfTrue="1">
      <formula>"Bye"</formula>
    </cfRule>
    <cfRule type="expression" priority="4" dxfId="0" stopIfTrue="1">
      <formula>AND($D62&lt;9,$C62&gt;0)</formula>
    </cfRule>
  </conditionalFormatting>
  <conditionalFormatting sqref="P54">
    <cfRule type="cellIs" priority="1" dxfId="1" operator="equal" stopIfTrue="1">
      <formula>"Bye"</formula>
    </cfRule>
    <cfRule type="expression" priority="2" dxfId="0" stopIfTrue="1">
      <formula>AND($D54&lt;9,$C54&gt;0)</formula>
    </cfRule>
  </conditionalFormatting>
  <dataValidations count="1">
    <dataValidation type="list" allowBlank="1" showInputMessage="1" sqref="H8 J10 L14 J18 N22 J26 L30 J34 N39 J42 L46 J50 N54 L62 J58 J66 H68 H64 H60 H56 H52 H48 H44 H40 H36 H32 H28 H24 H20 H16 H12">
      <formula1>$T$7:$T$18</formula1>
    </dataValidation>
  </dataValidations>
  <printOptions horizontalCentered="1"/>
  <pageMargins left="0.35" right="0.35" top="0.39" bottom="0.39" header="0" footer="0"/>
  <pageSetup fitToHeight="1" fitToWidth="1" horizontalDpi="360" verticalDpi="360" orientation="portrait" paperSize="9" scale="81" r:id="rId3"/>
  <legacyDrawing r:id="rId2"/>
</worksheet>
</file>

<file path=xl/worksheets/sheet2.xml><?xml version="1.0" encoding="utf-8"?>
<worksheet xmlns="http://schemas.openxmlformats.org/spreadsheetml/2006/main" xmlns:r="http://schemas.openxmlformats.org/officeDocument/2006/relationships">
  <sheetPr codeName="Sheet18">
    <pageSetUpPr fitToPage="1"/>
  </sheetPr>
  <dimension ref="A1:V79"/>
  <sheetViews>
    <sheetView showGridLines="0" showZeros="0" tabSelected="1" view="pageBreakPreview" zoomScaleSheetLayoutView="100" zoomScalePageLayoutView="0" workbookViewId="0" topLeftCell="A37">
      <selection activeCell="O76" sqref="O76"/>
    </sheetView>
  </sheetViews>
  <sheetFormatPr defaultColWidth="9.140625" defaultRowHeight="12.75"/>
  <cols>
    <col min="1" max="1" width="3.00390625" style="0" customWidth="1"/>
    <col min="2" max="2" width="4.7109375" style="0" customWidth="1"/>
    <col min="3" max="3" width="4.421875" style="0" hidden="1" customWidth="1"/>
    <col min="4" max="4" width="4.57421875" style="92" customWidth="1"/>
    <col min="5" max="5" width="17.7109375" style="0" customWidth="1"/>
    <col min="6" max="7" width="7.00390625" style="0" customWidth="1"/>
    <col min="8" max="8" width="5.8515625" style="0" customWidth="1"/>
    <col min="9" max="9" width="4.421875" style="93" customWidth="1"/>
    <col min="10" max="10" width="10.7109375" style="0" customWidth="1"/>
    <col min="11" max="11" width="7.140625" style="93" customWidth="1"/>
    <col min="12" max="12" width="11.7109375" style="0" customWidth="1"/>
    <col min="13" max="13" width="6.57421875" style="94" customWidth="1"/>
    <col min="14" max="14" width="10.7109375" style="0" customWidth="1"/>
    <col min="15" max="15" width="5.00390625" style="93" customWidth="1"/>
    <col min="16" max="16" width="12.28125" style="0" customWidth="1"/>
    <col min="17" max="17" width="1.7109375" style="94" customWidth="1"/>
    <col min="18" max="18" width="0" style="0" hidden="1" customWidth="1"/>
    <col min="19" max="19" width="8.00390625" style="0" customWidth="1"/>
    <col min="20" max="20" width="9.57421875" style="0" hidden="1" customWidth="1"/>
    <col min="21" max="21" width="8.57421875" style="0" hidden="1" customWidth="1"/>
    <col min="22" max="22" width="10.00390625" style="0" hidden="1" customWidth="1"/>
  </cols>
  <sheetData>
    <row r="1" spans="1:22" s="9" customFormat="1" ht="21" customHeight="1">
      <c r="A1" s="1" t="e">
        <f>'[1]Week SetUp'!$A$6</f>
        <v>#REF!</v>
      </c>
      <c r="B1" s="2"/>
      <c r="C1" s="3"/>
      <c r="D1" s="4"/>
      <c r="E1" s="135" t="s">
        <v>32</v>
      </c>
      <c r="F1" s="3"/>
      <c r="G1" s="134" t="s">
        <v>62</v>
      </c>
      <c r="H1" s="3"/>
      <c r="I1" s="5"/>
      <c r="J1" s="6"/>
      <c r="K1" s="5"/>
      <c r="L1" s="6"/>
      <c r="M1" s="5"/>
      <c r="N1" s="7" t="s">
        <v>0</v>
      </c>
      <c r="O1" s="5"/>
      <c r="P1" s="8"/>
      <c r="Q1" s="5"/>
      <c r="T1" s="10"/>
      <c r="U1" s="10"/>
      <c r="V1" s="10"/>
    </row>
    <row r="2" spans="1:17" s="18" customFormat="1" ht="20.25" customHeight="1">
      <c r="A2" s="11">
        <f>'[1]Week SetUp'!$A$8</f>
        <v>0</v>
      </c>
      <c r="B2" s="12"/>
      <c r="C2" s="13"/>
      <c r="D2" s="14"/>
      <c r="E2" s="15"/>
      <c r="F2" s="16"/>
      <c r="G2" s="309" t="s">
        <v>63</v>
      </c>
      <c r="H2" s="309"/>
      <c r="I2" s="309"/>
      <c r="J2" s="309"/>
      <c r="K2" s="309"/>
      <c r="L2" s="309"/>
      <c r="M2" s="309"/>
      <c r="N2" s="309"/>
      <c r="O2" s="309"/>
      <c r="P2" s="309"/>
      <c r="Q2" s="17"/>
    </row>
    <row r="3" spans="1:17" s="22" customFormat="1" ht="11.25" customHeight="1">
      <c r="A3" s="19"/>
      <c r="B3" s="19"/>
      <c r="C3" s="19"/>
      <c r="D3" s="19"/>
      <c r="E3" s="19"/>
      <c r="F3" s="19" t="s">
        <v>1</v>
      </c>
      <c r="G3" s="19"/>
      <c r="H3" s="19"/>
      <c r="I3" s="20"/>
      <c r="J3" s="312" t="s">
        <v>64</v>
      </c>
      <c r="K3" s="312"/>
      <c r="L3" s="312"/>
      <c r="M3" s="20"/>
      <c r="N3" s="19"/>
      <c r="O3" s="20"/>
      <c r="P3" s="19"/>
      <c r="Q3" s="21" t="s">
        <v>2</v>
      </c>
    </row>
    <row r="4" spans="1:17" s="28" customFormat="1" ht="11.25" customHeight="1" thickBot="1">
      <c r="A4" s="310"/>
      <c r="B4" s="310"/>
      <c r="C4" s="310"/>
      <c r="D4" s="23"/>
      <c r="E4" s="24"/>
      <c r="F4" s="24"/>
      <c r="G4" s="25"/>
      <c r="H4" s="24"/>
      <c r="I4" s="26"/>
      <c r="J4" s="102"/>
      <c r="K4" s="26"/>
      <c r="L4" s="103" t="str">
        <f>'[1]Week SetUp'!$C$12</f>
        <v> </v>
      </c>
      <c r="M4" s="27"/>
      <c r="N4" s="24"/>
      <c r="O4" s="26"/>
      <c r="P4" s="313" t="s">
        <v>65</v>
      </c>
      <c r="Q4" s="313"/>
    </row>
    <row r="5" spans="1:17" s="22" customFormat="1" ht="9.75">
      <c r="A5" s="29"/>
      <c r="B5" s="30" t="s">
        <v>3</v>
      </c>
      <c r="C5" s="31" t="s">
        <v>4</v>
      </c>
      <c r="D5" s="32" t="s">
        <v>5</v>
      </c>
      <c r="E5" s="33" t="s">
        <v>6</v>
      </c>
      <c r="F5" s="33" t="s">
        <v>7</v>
      </c>
      <c r="G5" s="33"/>
      <c r="H5" s="33" t="s">
        <v>8</v>
      </c>
      <c r="I5" s="33"/>
      <c r="J5" s="30" t="s">
        <v>9</v>
      </c>
      <c r="K5" s="34"/>
      <c r="L5" s="30" t="s">
        <v>10</v>
      </c>
      <c r="M5" s="34"/>
      <c r="N5" s="30" t="s">
        <v>11</v>
      </c>
      <c r="O5" s="34"/>
      <c r="P5" s="30" t="s">
        <v>12</v>
      </c>
      <c r="Q5" s="35"/>
    </row>
    <row r="6" spans="1:17" s="22" customFormat="1" ht="3.75" customHeight="1" thickBot="1">
      <c r="A6" s="36"/>
      <c r="B6" s="37"/>
      <c r="C6" s="38"/>
      <c r="D6" s="39"/>
      <c r="E6" s="40"/>
      <c r="F6" s="40"/>
      <c r="G6" s="41"/>
      <c r="H6" s="40"/>
      <c r="I6" s="42"/>
      <c r="J6" s="37"/>
      <c r="K6" s="42"/>
      <c r="L6" s="37"/>
      <c r="M6" s="42"/>
      <c r="N6" s="37"/>
      <c r="O6" s="42"/>
      <c r="P6" s="37"/>
      <c r="Q6" s="43"/>
    </row>
    <row r="7" spans="1:22" s="53" customFormat="1" ht="9" customHeight="1">
      <c r="A7" s="44">
        <v>1</v>
      </c>
      <c r="B7" s="138"/>
      <c r="C7" s="141">
        <v>18</v>
      </c>
      <c r="D7" s="167">
        <v>1</v>
      </c>
      <c r="E7" s="138" t="s">
        <v>70</v>
      </c>
      <c r="F7" s="141" t="s">
        <v>66</v>
      </c>
      <c r="G7" s="141"/>
      <c r="H7" s="141"/>
      <c r="I7" s="168"/>
      <c r="J7" s="143"/>
      <c r="K7" s="49"/>
      <c r="L7" s="49"/>
      <c r="M7" s="49"/>
      <c r="N7" s="50"/>
      <c r="O7" s="51"/>
      <c r="P7" s="50"/>
      <c r="Q7" s="51"/>
      <c r="R7" s="52"/>
      <c r="T7" s="54" t="str">
        <f>'[1]Officials'!P24</f>
        <v>Umpire</v>
      </c>
      <c r="V7" s="55" t="str">
        <f>F$7&amp;" "&amp;E$7</f>
        <v>Артур Юркевич</v>
      </c>
    </row>
    <row r="8" spans="1:22" s="53" customFormat="1" ht="9" customHeight="1">
      <c r="A8" s="56"/>
      <c r="B8" s="169"/>
      <c r="C8" s="169"/>
      <c r="D8" s="170"/>
      <c r="E8" s="142"/>
      <c r="F8" s="143"/>
      <c r="G8" s="142"/>
      <c r="H8" s="152"/>
      <c r="I8" s="171"/>
      <c r="J8" s="138" t="s">
        <v>70</v>
      </c>
      <c r="K8" s="60"/>
      <c r="L8" s="49"/>
      <c r="M8" s="49"/>
      <c r="N8" s="50"/>
      <c r="O8" s="51"/>
      <c r="P8" s="50"/>
      <c r="Q8" s="51"/>
      <c r="R8" s="52"/>
      <c r="T8" s="61" t="str">
        <f>'[1]Officials'!P25</f>
        <v> </v>
      </c>
      <c r="V8" s="62" t="str">
        <f>F$9&amp;" "&amp;E$9</f>
        <v> Х</v>
      </c>
    </row>
    <row r="9" spans="1:22" s="53" customFormat="1" ht="9" customHeight="1">
      <c r="A9" s="56">
        <v>2</v>
      </c>
      <c r="B9" s="172"/>
      <c r="C9" s="141"/>
      <c r="D9" s="173"/>
      <c r="E9" s="138" t="s">
        <v>25</v>
      </c>
      <c r="F9" s="138"/>
      <c r="G9" s="141"/>
      <c r="H9" s="138"/>
      <c r="I9" s="174"/>
      <c r="J9" s="175"/>
      <c r="K9" s="66"/>
      <c r="L9" s="146"/>
      <c r="M9" s="146"/>
      <c r="N9" s="50"/>
      <c r="O9" s="51"/>
      <c r="P9" s="50"/>
      <c r="Q9" s="51"/>
      <c r="R9" s="52"/>
      <c r="T9" s="61" t="str">
        <f>'[1]Officials'!P26</f>
        <v> </v>
      </c>
      <c r="V9" s="62" t="str">
        <f>F$11&amp;" "&amp;E$11</f>
        <v>Михаил Якубов</v>
      </c>
    </row>
    <row r="10" spans="1:22" s="53" customFormat="1" ht="9" customHeight="1">
      <c r="A10" s="56"/>
      <c r="B10" s="169"/>
      <c r="C10" s="169"/>
      <c r="D10" s="170"/>
      <c r="E10" s="142"/>
      <c r="F10" s="142"/>
      <c r="G10" s="142"/>
      <c r="H10" s="142"/>
      <c r="I10" s="176"/>
      <c r="J10" s="152"/>
      <c r="K10" s="68"/>
      <c r="L10" s="138" t="s">
        <v>70</v>
      </c>
      <c r="M10" s="145"/>
      <c r="N10" s="50"/>
      <c r="O10" s="51"/>
      <c r="P10" s="50"/>
      <c r="Q10" s="51"/>
      <c r="R10" s="52"/>
      <c r="T10" s="61" t="str">
        <f>'[1]Officials'!P27</f>
        <v> </v>
      </c>
      <c r="V10" s="62" t="e">
        <f>F$13&amp;" "&amp;#REF!</f>
        <v>#REF!</v>
      </c>
    </row>
    <row r="11" spans="1:22" s="53" customFormat="1" ht="9" customHeight="1">
      <c r="A11" s="56">
        <v>3</v>
      </c>
      <c r="B11" s="138"/>
      <c r="C11" s="138">
        <v>31</v>
      </c>
      <c r="D11" s="159"/>
      <c r="E11" s="138" t="s">
        <v>83</v>
      </c>
      <c r="F11" s="141" t="s">
        <v>36</v>
      </c>
      <c r="G11" s="141"/>
      <c r="H11" s="141"/>
      <c r="I11" s="168"/>
      <c r="J11" s="146"/>
      <c r="K11" s="109"/>
      <c r="L11" s="161" t="s">
        <v>184</v>
      </c>
      <c r="M11" s="189"/>
      <c r="N11" s="50"/>
      <c r="O11" s="51"/>
      <c r="P11" s="50"/>
      <c r="Q11" s="51"/>
      <c r="R11" s="52"/>
      <c r="T11" s="61" t="str">
        <f>'[1]Officials'!P28</f>
        <v> </v>
      </c>
      <c r="U11" s="70"/>
      <c r="V11" s="62" t="str">
        <f>F$15&amp;" "&amp;E$15</f>
        <v>Казимир Герчиков</v>
      </c>
    </row>
    <row r="12" spans="1:22" s="53" customFormat="1" ht="9" customHeight="1">
      <c r="A12" s="56"/>
      <c r="B12" s="113"/>
      <c r="C12" s="166"/>
      <c r="D12" s="156"/>
      <c r="E12" s="113"/>
      <c r="F12" s="144"/>
      <c r="G12" s="142"/>
      <c r="H12" s="152"/>
      <c r="I12" s="171"/>
      <c r="J12" s="145" t="s">
        <v>84</v>
      </c>
      <c r="K12" s="114"/>
      <c r="L12" s="146"/>
      <c r="M12" s="190"/>
      <c r="N12" s="50"/>
      <c r="O12" s="51"/>
      <c r="P12" s="50"/>
      <c r="Q12" s="51"/>
      <c r="R12" s="52"/>
      <c r="T12" s="61" t="str">
        <f>'[1]Officials'!P29</f>
        <v> </v>
      </c>
      <c r="V12" s="62" t="str">
        <f>'ю14'!F$17&amp;" "&amp;'ю14'!E$17</f>
        <v>Иван Павлюченко</v>
      </c>
    </row>
    <row r="13" spans="1:22" s="53" customFormat="1" ht="9" customHeight="1">
      <c r="A13" s="56">
        <v>4</v>
      </c>
      <c r="B13" s="138"/>
      <c r="C13" s="138">
        <v>35</v>
      </c>
      <c r="D13" s="159"/>
      <c r="E13" s="145" t="s">
        <v>84</v>
      </c>
      <c r="F13" s="141" t="s">
        <v>23</v>
      </c>
      <c r="G13" s="141"/>
      <c r="H13" s="141"/>
      <c r="I13" s="160"/>
      <c r="J13" s="146" t="s">
        <v>204</v>
      </c>
      <c r="K13" s="106"/>
      <c r="L13" s="146"/>
      <c r="M13" s="191"/>
      <c r="N13" s="50"/>
      <c r="O13" s="51"/>
      <c r="P13" s="50"/>
      <c r="Q13" s="51"/>
      <c r="R13" s="52"/>
      <c r="T13" s="61" t="str">
        <f>'[1]Officials'!P30</f>
        <v> </v>
      </c>
      <c r="V13" s="62" t="str">
        <f>F$19&amp;" "&amp;E$19</f>
        <v> Х</v>
      </c>
    </row>
    <row r="14" spans="1:22" s="53" customFormat="1" ht="9" customHeight="1">
      <c r="A14" s="56"/>
      <c r="B14" s="166"/>
      <c r="C14" s="166"/>
      <c r="D14" s="156"/>
      <c r="E14" s="113"/>
      <c r="F14" s="142"/>
      <c r="G14" s="142"/>
      <c r="H14" s="142"/>
      <c r="I14" s="176"/>
      <c r="J14" s="146"/>
      <c r="K14" s="106"/>
      <c r="L14" s="157"/>
      <c r="M14" s="192"/>
      <c r="N14" s="138" t="s">
        <v>70</v>
      </c>
      <c r="O14" s="75"/>
      <c r="P14" s="50"/>
      <c r="Q14" s="51"/>
      <c r="R14" s="52"/>
      <c r="T14" s="61" t="str">
        <f>'[1]Officials'!P31</f>
        <v> </v>
      </c>
      <c r="V14" s="62" t="str">
        <f>F$21&amp;" "&amp;E$21</f>
        <v>Валерий Тарасюк</v>
      </c>
    </row>
    <row r="15" spans="1:22" s="53" customFormat="1" ht="9" customHeight="1">
      <c r="A15" s="56">
        <v>5</v>
      </c>
      <c r="B15" s="138"/>
      <c r="C15" s="138">
        <v>73</v>
      </c>
      <c r="D15" s="159"/>
      <c r="E15" s="145" t="s">
        <v>85</v>
      </c>
      <c r="F15" s="141" t="s">
        <v>86</v>
      </c>
      <c r="G15" s="141"/>
      <c r="H15" s="141"/>
      <c r="I15" s="155"/>
      <c r="J15" s="146"/>
      <c r="K15" s="106"/>
      <c r="L15" s="146"/>
      <c r="M15" s="191"/>
      <c r="N15" s="161" t="s">
        <v>241</v>
      </c>
      <c r="O15" s="77"/>
      <c r="P15" s="50"/>
      <c r="Q15" s="51"/>
      <c r="R15" s="52"/>
      <c r="T15" s="61" t="str">
        <f>'[1]Officials'!P32</f>
        <v> </v>
      </c>
      <c r="V15" s="62" t="str">
        <f>F$23&amp;" "&amp;E$39</f>
        <v>Тимур Лакуцевич</v>
      </c>
    </row>
    <row r="16" spans="1:22" s="53" customFormat="1" ht="9" customHeight="1">
      <c r="A16" s="56"/>
      <c r="B16" s="166"/>
      <c r="C16" s="166"/>
      <c r="D16" s="156"/>
      <c r="E16" s="113"/>
      <c r="F16" s="144"/>
      <c r="G16" s="142"/>
      <c r="H16" s="152"/>
      <c r="I16" s="171"/>
      <c r="J16" s="145" t="s">
        <v>85</v>
      </c>
      <c r="K16" s="107"/>
      <c r="L16" s="146"/>
      <c r="M16" s="191"/>
      <c r="N16" s="50"/>
      <c r="O16" s="77"/>
      <c r="P16" s="50"/>
      <c r="Q16" s="51"/>
      <c r="R16" s="52"/>
      <c r="T16" s="61" t="str">
        <f>'[1]Officials'!P33</f>
        <v> </v>
      </c>
      <c r="V16" s="62" t="str">
        <f>F$25&amp;" "&amp;E$25</f>
        <v> Х</v>
      </c>
    </row>
    <row r="17" spans="1:22" s="53" customFormat="1" ht="9" customHeight="1">
      <c r="A17" s="56">
        <v>6</v>
      </c>
      <c r="B17" s="138"/>
      <c r="C17" s="138">
        <v>37</v>
      </c>
      <c r="D17" s="159"/>
      <c r="E17" s="138" t="s">
        <v>87</v>
      </c>
      <c r="F17" s="138" t="s">
        <v>43</v>
      </c>
      <c r="G17" s="138"/>
      <c r="H17" s="141"/>
      <c r="I17" s="174"/>
      <c r="J17" s="161" t="s">
        <v>194</v>
      </c>
      <c r="K17" s="117"/>
      <c r="L17" s="146"/>
      <c r="M17" s="191"/>
      <c r="N17" s="105"/>
      <c r="O17" s="110"/>
      <c r="P17" s="105"/>
      <c r="Q17" s="111"/>
      <c r="R17" s="112"/>
      <c r="S17" s="113"/>
      <c r="T17" s="61" t="str">
        <f>'[1]Officials'!P34</f>
        <v> </v>
      </c>
      <c r="V17" s="62" t="str">
        <f>F$27&amp;" "&amp;E$27</f>
        <v>Евгений Бурсов</v>
      </c>
    </row>
    <row r="18" spans="1:22" s="53" customFormat="1" ht="9" customHeight="1" thickBot="1">
      <c r="A18" s="56"/>
      <c r="B18" s="166"/>
      <c r="C18" s="166"/>
      <c r="D18" s="156"/>
      <c r="E18" s="113"/>
      <c r="F18" s="142"/>
      <c r="G18" s="142"/>
      <c r="H18" s="142"/>
      <c r="I18" s="176"/>
      <c r="J18" s="157"/>
      <c r="K18" s="115"/>
      <c r="L18" s="138" t="s">
        <v>74</v>
      </c>
      <c r="M18" s="193"/>
      <c r="N18" s="105"/>
      <c r="O18" s="110"/>
      <c r="P18" s="105"/>
      <c r="Q18" s="111"/>
      <c r="R18" s="112"/>
      <c r="S18" s="113"/>
      <c r="T18" s="78" t="str">
        <f>'[1]Officials'!P35</f>
        <v>None</v>
      </c>
      <c r="V18" s="62" t="str">
        <f>F$29&amp;" "&amp;E$29</f>
        <v>Илья Мищенко</v>
      </c>
    </row>
    <row r="19" spans="1:22" s="53" customFormat="1" ht="9" customHeight="1">
      <c r="A19" s="56">
        <v>7</v>
      </c>
      <c r="B19" s="138"/>
      <c r="C19" s="138">
        <v>41</v>
      </c>
      <c r="D19" s="159"/>
      <c r="E19" s="138" t="s">
        <v>25</v>
      </c>
      <c r="F19" s="141"/>
      <c r="G19" s="141"/>
      <c r="H19" s="141"/>
      <c r="I19" s="168"/>
      <c r="J19" s="146"/>
      <c r="K19" s="109"/>
      <c r="L19" s="161" t="s">
        <v>186</v>
      </c>
      <c r="M19" s="161"/>
      <c r="N19" s="105"/>
      <c r="O19" s="110"/>
      <c r="P19" s="105"/>
      <c r="Q19" s="111"/>
      <c r="R19" s="112"/>
      <c r="S19" s="113"/>
      <c r="V19" s="62" t="str">
        <f>F$31&amp;" "&amp;E$31</f>
        <v>Михаил Студенный</v>
      </c>
    </row>
    <row r="20" spans="1:22" s="53" customFormat="1" ht="9" customHeight="1">
      <c r="A20" s="56"/>
      <c r="B20" s="166"/>
      <c r="C20" s="166"/>
      <c r="D20" s="156"/>
      <c r="E20" s="113"/>
      <c r="F20" s="144"/>
      <c r="G20" s="142"/>
      <c r="H20" s="152"/>
      <c r="I20" s="171"/>
      <c r="J20" s="138" t="s">
        <v>74</v>
      </c>
      <c r="K20" s="114"/>
      <c r="L20" s="146"/>
      <c r="M20" s="194"/>
      <c r="N20" s="105"/>
      <c r="O20" s="110"/>
      <c r="P20" s="105"/>
      <c r="Q20" s="111"/>
      <c r="R20" s="112"/>
      <c r="S20" s="113"/>
      <c r="V20" s="62" t="str">
        <f>F$33&amp;" "&amp;E$33</f>
        <v>Алексей Метельский</v>
      </c>
    </row>
    <row r="21" spans="1:21" s="53" customFormat="1" ht="9" customHeight="1">
      <c r="A21" s="44">
        <v>8</v>
      </c>
      <c r="B21" s="138"/>
      <c r="C21" s="138">
        <v>26</v>
      </c>
      <c r="D21" s="163" t="s">
        <v>73</v>
      </c>
      <c r="E21" s="138" t="s">
        <v>74</v>
      </c>
      <c r="F21" s="138" t="s">
        <v>75</v>
      </c>
      <c r="G21" s="141"/>
      <c r="H21" s="141"/>
      <c r="I21" s="160"/>
      <c r="J21" s="146"/>
      <c r="K21" s="106"/>
      <c r="L21" s="146"/>
      <c r="M21" s="146"/>
      <c r="N21" s="105"/>
      <c r="O21" s="110"/>
      <c r="P21" s="111"/>
      <c r="Q21" s="112"/>
      <c r="R21" s="113"/>
      <c r="U21" s="62" t="str">
        <f>F$35&amp;" "&amp;E$35</f>
        <v> Х</v>
      </c>
    </row>
    <row r="22" spans="1:22" s="53" customFormat="1" ht="9" customHeight="1">
      <c r="A22" s="56"/>
      <c r="B22" s="166"/>
      <c r="C22" s="166"/>
      <c r="D22" s="164"/>
      <c r="E22" s="113"/>
      <c r="F22" s="142"/>
      <c r="G22" s="142"/>
      <c r="H22" s="142"/>
      <c r="I22" s="176"/>
      <c r="J22" s="146"/>
      <c r="K22" s="106"/>
      <c r="L22" s="146"/>
      <c r="M22" s="146"/>
      <c r="N22" s="108"/>
      <c r="O22" s="115"/>
      <c r="P22" s="138" t="s">
        <v>68</v>
      </c>
      <c r="Q22" s="116"/>
      <c r="R22" s="112"/>
      <c r="S22" s="113"/>
      <c r="V22" s="62" t="str">
        <f>F$37&amp;" "&amp;E$37</f>
        <v>Иван Иванович</v>
      </c>
    </row>
    <row r="23" spans="1:22" s="53" customFormat="1" ht="9" customHeight="1">
      <c r="A23" s="44">
        <v>9</v>
      </c>
      <c r="B23" s="138"/>
      <c r="C23" s="138">
        <v>20</v>
      </c>
      <c r="D23" s="154">
        <v>4</v>
      </c>
      <c r="E23" s="138" t="s">
        <v>68</v>
      </c>
      <c r="F23" s="141" t="s">
        <v>69</v>
      </c>
      <c r="G23" s="141"/>
      <c r="H23" s="141"/>
      <c r="I23" s="168"/>
      <c r="J23" s="146"/>
      <c r="K23" s="106"/>
      <c r="L23" s="146"/>
      <c r="M23" s="146"/>
      <c r="N23" s="105"/>
      <c r="O23" s="110"/>
      <c r="P23" s="133" t="s">
        <v>256</v>
      </c>
      <c r="Q23" s="110"/>
      <c r="R23" s="112"/>
      <c r="S23" s="113"/>
      <c r="V23" s="62" t="e">
        <f>F$39&amp;" "&amp;#REF!</f>
        <v>#REF!</v>
      </c>
    </row>
    <row r="24" spans="1:22" s="53" customFormat="1" ht="9" customHeight="1">
      <c r="A24" s="56"/>
      <c r="B24" s="166"/>
      <c r="C24" s="166"/>
      <c r="D24" s="156"/>
      <c r="E24" s="112"/>
      <c r="F24" s="143"/>
      <c r="G24" s="142"/>
      <c r="H24" s="152"/>
      <c r="I24" s="171"/>
      <c r="J24" s="138" t="s">
        <v>68</v>
      </c>
      <c r="K24" s="107"/>
      <c r="L24" s="146"/>
      <c r="M24" s="146"/>
      <c r="N24" s="105"/>
      <c r="O24" s="110"/>
      <c r="P24" s="105"/>
      <c r="Q24" s="110"/>
      <c r="R24" s="112"/>
      <c r="S24" s="113"/>
      <c r="V24" s="62" t="str">
        <f>F$41&amp;" "&amp;E$41</f>
        <v> Х</v>
      </c>
    </row>
    <row r="25" spans="1:22" s="53" customFormat="1" ht="9" customHeight="1">
      <c r="A25" s="56">
        <v>10</v>
      </c>
      <c r="B25" s="138"/>
      <c r="C25" s="138">
        <v>18</v>
      </c>
      <c r="D25" s="159"/>
      <c r="E25" s="138" t="s">
        <v>25</v>
      </c>
      <c r="F25" s="141"/>
      <c r="G25" s="141"/>
      <c r="H25" s="141"/>
      <c r="I25" s="174"/>
      <c r="J25" s="161"/>
      <c r="K25" s="117"/>
      <c r="L25" s="146"/>
      <c r="M25" s="146"/>
      <c r="N25" s="105"/>
      <c r="O25" s="110"/>
      <c r="P25" s="105"/>
      <c r="Q25" s="110"/>
      <c r="R25" s="112"/>
      <c r="S25" s="113"/>
      <c r="V25" s="62" t="str">
        <f>F$43&amp;" "&amp;E$43</f>
        <v>Никита Федутик</v>
      </c>
    </row>
    <row r="26" spans="1:22" s="53" customFormat="1" ht="9" customHeight="1">
      <c r="A26" s="56"/>
      <c r="B26" s="166"/>
      <c r="C26" s="166"/>
      <c r="D26" s="156"/>
      <c r="E26" s="113"/>
      <c r="F26" s="142"/>
      <c r="G26" s="142"/>
      <c r="H26" s="142"/>
      <c r="I26" s="176"/>
      <c r="J26" s="157"/>
      <c r="K26" s="115"/>
      <c r="L26" s="138" t="s">
        <v>68</v>
      </c>
      <c r="M26" s="145"/>
      <c r="N26" s="105"/>
      <c r="O26" s="110"/>
      <c r="P26" s="105"/>
      <c r="Q26" s="110"/>
      <c r="R26" s="112"/>
      <c r="S26" s="113"/>
      <c r="V26" s="62" t="str">
        <f>F$45&amp;" "&amp;E$45</f>
        <v>Артем Цыкуненко</v>
      </c>
    </row>
    <row r="27" spans="1:22" s="53" customFormat="1" ht="12" customHeight="1">
      <c r="A27" s="56">
        <v>11</v>
      </c>
      <c r="B27" s="138"/>
      <c r="C27" s="138">
        <v>70</v>
      </c>
      <c r="D27" s="159"/>
      <c r="E27" s="138" t="s">
        <v>88</v>
      </c>
      <c r="F27" s="141" t="s">
        <v>21</v>
      </c>
      <c r="G27" s="141"/>
      <c r="H27" s="141"/>
      <c r="I27" s="168"/>
      <c r="J27" s="146"/>
      <c r="K27" s="109"/>
      <c r="L27" s="161" t="s">
        <v>192</v>
      </c>
      <c r="M27" s="189"/>
      <c r="N27" s="105"/>
      <c r="O27" s="110"/>
      <c r="P27" s="105"/>
      <c r="Q27" s="110"/>
      <c r="R27" s="112"/>
      <c r="S27" s="113"/>
      <c r="V27" s="62" t="str">
        <f>F$47&amp;" "&amp;E$47</f>
        <v>Артем Сотников</v>
      </c>
    </row>
    <row r="28" spans="1:22" s="53" customFormat="1" ht="9" customHeight="1">
      <c r="A28" s="56"/>
      <c r="B28" s="113"/>
      <c r="C28" s="166"/>
      <c r="D28" s="156"/>
      <c r="E28" s="113"/>
      <c r="F28" s="144"/>
      <c r="G28" s="142"/>
      <c r="H28" s="152"/>
      <c r="I28" s="171"/>
      <c r="J28" s="138" t="s">
        <v>89</v>
      </c>
      <c r="K28" s="114"/>
      <c r="L28" s="146"/>
      <c r="M28" s="190"/>
      <c r="N28" s="105"/>
      <c r="O28" s="110"/>
      <c r="P28" s="105"/>
      <c r="Q28" s="110"/>
      <c r="R28" s="112"/>
      <c r="S28" s="113"/>
      <c r="V28" s="62" t="str">
        <f>F$49&amp;" "&amp;E$49</f>
        <v>Владислав Стругач</v>
      </c>
    </row>
    <row r="29" spans="1:22" s="53" customFormat="1" ht="9" customHeight="1">
      <c r="A29" s="56">
        <v>12</v>
      </c>
      <c r="B29" s="138"/>
      <c r="C29" s="138">
        <v>52</v>
      </c>
      <c r="D29" s="159"/>
      <c r="E29" s="138" t="s">
        <v>89</v>
      </c>
      <c r="F29" s="141" t="s">
        <v>35</v>
      </c>
      <c r="G29" s="141"/>
      <c r="H29" s="141"/>
      <c r="I29" s="160"/>
      <c r="J29" s="146" t="s">
        <v>182</v>
      </c>
      <c r="K29" s="106"/>
      <c r="L29" s="146"/>
      <c r="M29" s="191"/>
      <c r="N29" s="105"/>
      <c r="O29" s="110"/>
      <c r="P29" s="105"/>
      <c r="Q29" s="110"/>
      <c r="R29" s="112"/>
      <c r="S29" s="113"/>
      <c r="V29" s="62" t="str">
        <f>F$51&amp;" "&amp;E$51</f>
        <v> Х</v>
      </c>
    </row>
    <row r="30" spans="1:22" s="53" customFormat="1" ht="9" customHeight="1">
      <c r="A30" s="56"/>
      <c r="B30" s="166"/>
      <c r="C30" s="166"/>
      <c r="D30" s="156">
        <v>0</v>
      </c>
      <c r="E30" s="113"/>
      <c r="F30" s="142"/>
      <c r="G30" s="142"/>
      <c r="H30" s="142"/>
      <c r="I30" s="176"/>
      <c r="J30" s="146"/>
      <c r="K30" s="106"/>
      <c r="L30" s="157"/>
      <c r="M30" s="192"/>
      <c r="N30" s="138" t="s">
        <v>68</v>
      </c>
      <c r="O30" s="118"/>
      <c r="P30" s="105"/>
      <c r="Q30" s="110"/>
      <c r="R30" s="112"/>
      <c r="S30" s="113"/>
      <c r="V30" s="62" t="str">
        <f>F$53&amp;" "&amp;E$53</f>
        <v>Эрик Арутюнян</v>
      </c>
    </row>
    <row r="31" spans="1:22" s="53" customFormat="1" ht="9" customHeight="1">
      <c r="A31" s="56">
        <v>13</v>
      </c>
      <c r="B31" s="138"/>
      <c r="C31" s="138">
        <v>47</v>
      </c>
      <c r="D31" s="159"/>
      <c r="E31" s="145" t="s">
        <v>90</v>
      </c>
      <c r="F31" s="141" t="s">
        <v>36</v>
      </c>
      <c r="G31" s="141"/>
      <c r="H31" s="141"/>
      <c r="I31" s="155"/>
      <c r="J31" s="146"/>
      <c r="K31" s="106"/>
      <c r="L31" s="146"/>
      <c r="M31" s="191"/>
      <c r="N31" s="196" t="s">
        <v>251</v>
      </c>
      <c r="O31" s="111"/>
      <c r="P31" s="105"/>
      <c r="Q31" s="110"/>
      <c r="R31" s="112"/>
      <c r="S31" s="113"/>
      <c r="V31" s="62" t="str">
        <f>F$55&amp;" "&amp;E$55</f>
        <v>Тихон Федоров</v>
      </c>
    </row>
    <row r="32" spans="1:22" s="53" customFormat="1" ht="9" customHeight="1">
      <c r="A32" s="56"/>
      <c r="B32" s="166"/>
      <c r="C32" s="166"/>
      <c r="D32" s="156"/>
      <c r="E32" s="113"/>
      <c r="F32" s="144"/>
      <c r="G32" s="142"/>
      <c r="H32" s="152"/>
      <c r="I32" s="171"/>
      <c r="J32" s="145" t="s">
        <v>90</v>
      </c>
      <c r="K32" s="107"/>
      <c r="L32" s="146"/>
      <c r="M32" s="191"/>
      <c r="N32" s="105"/>
      <c r="O32" s="111"/>
      <c r="P32" s="105"/>
      <c r="Q32" s="110"/>
      <c r="R32" s="112"/>
      <c r="S32" s="113"/>
      <c r="V32" s="62" t="str">
        <f>'ю14'!F$57&amp;" "&amp;'ю14'!E$57</f>
        <v> х</v>
      </c>
    </row>
    <row r="33" spans="1:22" s="53" customFormat="1" ht="9" customHeight="1">
      <c r="A33" s="56">
        <v>14</v>
      </c>
      <c r="B33" s="138"/>
      <c r="C33" s="138">
        <v>39</v>
      </c>
      <c r="D33" s="159"/>
      <c r="E33" s="138" t="s">
        <v>201</v>
      </c>
      <c r="F33" s="141" t="s">
        <v>29</v>
      </c>
      <c r="G33" s="141"/>
      <c r="H33" s="141"/>
      <c r="I33" s="174"/>
      <c r="J33" s="161" t="s">
        <v>190</v>
      </c>
      <c r="K33" s="117"/>
      <c r="L33" s="146"/>
      <c r="M33" s="191"/>
      <c r="N33" s="105"/>
      <c r="O33" s="111"/>
      <c r="P33" s="105"/>
      <c r="Q33" s="110"/>
      <c r="R33" s="112"/>
      <c r="S33" s="113"/>
      <c r="V33" s="62" t="str">
        <f>F$59&amp;" "&amp;E$59</f>
        <v>Марьян Дроздович</v>
      </c>
    </row>
    <row r="34" spans="1:22" s="53" customFormat="1" ht="9" customHeight="1">
      <c r="A34" s="56"/>
      <c r="B34" s="166"/>
      <c r="C34" s="166"/>
      <c r="D34" s="156"/>
      <c r="E34" s="113"/>
      <c r="F34" s="142"/>
      <c r="G34" s="142"/>
      <c r="H34" s="142"/>
      <c r="I34" s="176"/>
      <c r="J34" s="157"/>
      <c r="K34" s="115"/>
      <c r="L34" s="138" t="s">
        <v>77</v>
      </c>
      <c r="M34" s="193"/>
      <c r="N34" s="105"/>
      <c r="O34" s="111"/>
      <c r="P34" s="105"/>
      <c r="Q34" s="110"/>
      <c r="R34" s="112"/>
      <c r="S34" s="113"/>
      <c r="V34" s="62" t="str">
        <f>'ю14'!F$61&amp;" "&amp;'ю14'!E$61</f>
        <v>Захар Мартинкевич</v>
      </c>
    </row>
    <row r="35" spans="1:22" s="53" customFormat="1" ht="9" customHeight="1">
      <c r="A35" s="56">
        <v>15</v>
      </c>
      <c r="B35" s="138"/>
      <c r="C35" s="138">
        <v>30</v>
      </c>
      <c r="D35" s="159"/>
      <c r="E35" s="138" t="s">
        <v>25</v>
      </c>
      <c r="F35" s="141"/>
      <c r="G35" s="141"/>
      <c r="H35" s="141"/>
      <c r="I35" s="168"/>
      <c r="J35" s="146"/>
      <c r="K35" s="109"/>
      <c r="L35" s="161" t="s">
        <v>236</v>
      </c>
      <c r="M35" s="161"/>
      <c r="N35" s="105"/>
      <c r="O35" s="111"/>
      <c r="P35" s="105"/>
      <c r="Q35" s="110"/>
      <c r="R35" s="112"/>
      <c r="S35" s="113"/>
      <c r="V35" s="62" t="str">
        <f>F$63&amp;" "&amp;E$63</f>
        <v>Андрей Жидков</v>
      </c>
    </row>
    <row r="36" spans="1:22" s="53" customFormat="1" ht="9" customHeight="1">
      <c r="A36" s="56"/>
      <c r="B36" s="166"/>
      <c r="C36" s="166"/>
      <c r="D36" s="156"/>
      <c r="E36" s="113"/>
      <c r="F36" s="144"/>
      <c r="G36" s="142"/>
      <c r="H36" s="152"/>
      <c r="I36" s="171"/>
      <c r="J36" s="138" t="s">
        <v>77</v>
      </c>
      <c r="K36" s="114"/>
      <c r="L36" s="146"/>
      <c r="M36" s="194"/>
      <c r="N36" s="105"/>
      <c r="O36" s="111"/>
      <c r="P36" s="105"/>
      <c r="Q36" s="110"/>
      <c r="R36" s="112"/>
      <c r="S36" s="113"/>
      <c r="V36" s="62" t="str">
        <f>'ю14'!F$65&amp;" "&amp;'ю14'!E$65</f>
        <v> х</v>
      </c>
    </row>
    <row r="37" spans="1:22" s="53" customFormat="1" ht="9" customHeight="1">
      <c r="A37" s="44">
        <v>16</v>
      </c>
      <c r="B37" s="138"/>
      <c r="C37" s="138">
        <v>28</v>
      </c>
      <c r="D37" s="163" t="s">
        <v>76</v>
      </c>
      <c r="E37" s="138" t="s">
        <v>77</v>
      </c>
      <c r="F37" s="138" t="s">
        <v>78</v>
      </c>
      <c r="G37" s="141"/>
      <c r="H37" s="141"/>
      <c r="I37" s="160"/>
      <c r="J37" s="146"/>
      <c r="K37" s="106"/>
      <c r="L37" s="146"/>
      <c r="M37" s="146"/>
      <c r="N37" s="111"/>
      <c r="O37" s="111"/>
      <c r="P37" s="105"/>
      <c r="Q37" s="110"/>
      <c r="R37" s="112"/>
      <c r="S37" s="113"/>
      <c r="V37" s="62" t="str">
        <f>F$67&amp;" "&amp;E$67</f>
        <v> Х</v>
      </c>
    </row>
    <row r="38" spans="1:22" s="53" customFormat="1" ht="9" customHeight="1" thickBot="1">
      <c r="A38" s="56"/>
      <c r="B38" s="166"/>
      <c r="C38" s="166"/>
      <c r="D38" s="164"/>
      <c r="E38" s="113"/>
      <c r="F38" s="113"/>
      <c r="G38" s="142"/>
      <c r="H38" s="142"/>
      <c r="I38" s="176"/>
      <c r="J38" s="146"/>
      <c r="K38" s="106"/>
      <c r="L38" s="146"/>
      <c r="M38" s="146"/>
      <c r="N38" s="119"/>
      <c r="O38" s="120"/>
      <c r="P38" s="145" t="s">
        <v>71</v>
      </c>
      <c r="Q38" s="121"/>
      <c r="R38" s="112"/>
      <c r="S38" s="113"/>
      <c r="V38" s="84" t="str">
        <f>F$69&amp;" "&amp;E$69</f>
        <v>Владислав Тарасевич</v>
      </c>
    </row>
    <row r="39" spans="1:19" s="53" customFormat="1" ht="9" customHeight="1">
      <c r="A39" s="44">
        <v>17</v>
      </c>
      <c r="B39" s="138"/>
      <c r="C39" s="138">
        <v>27</v>
      </c>
      <c r="D39" s="163" t="s">
        <v>80</v>
      </c>
      <c r="E39" s="138" t="s">
        <v>79</v>
      </c>
      <c r="F39" s="138" t="s">
        <v>35</v>
      </c>
      <c r="G39" s="141"/>
      <c r="H39" s="141"/>
      <c r="I39" s="168"/>
      <c r="J39" s="146"/>
      <c r="K39" s="106"/>
      <c r="L39" s="146"/>
      <c r="M39" s="146"/>
      <c r="N39" s="108"/>
      <c r="O39" s="122"/>
      <c r="P39" s="133" t="s">
        <v>268</v>
      </c>
      <c r="Q39" s="110"/>
      <c r="R39" s="112"/>
      <c r="S39" s="113"/>
    </row>
    <row r="40" spans="1:19" s="53" customFormat="1" ht="9" customHeight="1">
      <c r="A40" s="56"/>
      <c r="B40" s="166"/>
      <c r="C40" s="166"/>
      <c r="D40" s="156"/>
      <c r="E40" s="113"/>
      <c r="F40" s="146"/>
      <c r="G40" s="142"/>
      <c r="H40" s="152"/>
      <c r="I40" s="171"/>
      <c r="J40" s="138" t="s">
        <v>79</v>
      </c>
      <c r="K40" s="107"/>
      <c r="L40" s="146"/>
      <c r="M40" s="146"/>
      <c r="N40" s="105"/>
      <c r="O40" s="111"/>
      <c r="P40" s="132"/>
      <c r="Q40" s="110"/>
      <c r="R40" s="112"/>
      <c r="S40" s="113"/>
    </row>
    <row r="41" spans="1:19" s="53" customFormat="1" ht="9" customHeight="1">
      <c r="A41" s="56">
        <v>18</v>
      </c>
      <c r="B41" s="138"/>
      <c r="C41" s="138">
        <v>88</v>
      </c>
      <c r="D41" s="159"/>
      <c r="E41" s="138" t="s">
        <v>25</v>
      </c>
      <c r="F41" s="138"/>
      <c r="G41" s="141"/>
      <c r="H41" s="141"/>
      <c r="I41" s="174"/>
      <c r="J41" s="161"/>
      <c r="K41" s="117"/>
      <c r="L41" s="146"/>
      <c r="M41" s="146"/>
      <c r="N41" s="105"/>
      <c r="O41" s="111"/>
      <c r="P41" s="105"/>
      <c r="Q41" s="110"/>
      <c r="R41" s="112"/>
      <c r="S41" s="113"/>
    </row>
    <row r="42" spans="1:19" s="53" customFormat="1" ht="9" customHeight="1">
      <c r="A42" s="56"/>
      <c r="B42" s="166"/>
      <c r="C42" s="166"/>
      <c r="D42" s="156"/>
      <c r="E42" s="113"/>
      <c r="F42" s="113"/>
      <c r="G42" s="142"/>
      <c r="H42" s="142"/>
      <c r="I42" s="176"/>
      <c r="J42" s="157"/>
      <c r="K42" s="115"/>
      <c r="L42" s="138" t="s">
        <v>79</v>
      </c>
      <c r="M42" s="145"/>
      <c r="N42" s="105"/>
      <c r="O42" s="111"/>
      <c r="P42" s="105"/>
      <c r="Q42" s="110"/>
      <c r="R42" s="112"/>
      <c r="S42" s="113"/>
    </row>
    <row r="43" spans="1:19" s="53" customFormat="1" ht="9" customHeight="1">
      <c r="A43" s="56">
        <v>19</v>
      </c>
      <c r="B43" s="138"/>
      <c r="C43" s="138">
        <v>32</v>
      </c>
      <c r="D43" s="159"/>
      <c r="E43" s="138" t="s">
        <v>91</v>
      </c>
      <c r="F43" s="138" t="s">
        <v>23</v>
      </c>
      <c r="G43" s="141"/>
      <c r="H43" s="141"/>
      <c r="I43" s="168"/>
      <c r="J43" s="146"/>
      <c r="K43" s="109"/>
      <c r="L43" s="161" t="s">
        <v>234</v>
      </c>
      <c r="M43" s="189"/>
      <c r="N43" s="105"/>
      <c r="O43" s="111"/>
      <c r="P43" s="105"/>
      <c r="Q43" s="110"/>
      <c r="R43" s="112"/>
      <c r="S43" s="113"/>
    </row>
    <row r="44" spans="1:19" s="53" customFormat="1" ht="9" customHeight="1">
      <c r="A44" s="56"/>
      <c r="B44" s="113"/>
      <c r="C44" s="166"/>
      <c r="D44" s="156"/>
      <c r="E44" s="113"/>
      <c r="F44" s="147"/>
      <c r="G44" s="142"/>
      <c r="H44" s="152"/>
      <c r="I44" s="171"/>
      <c r="J44" s="145" t="s">
        <v>92</v>
      </c>
      <c r="K44" s="114"/>
      <c r="L44" s="146"/>
      <c r="M44" s="190"/>
      <c r="N44" s="105"/>
      <c r="O44" s="111"/>
      <c r="P44" s="105"/>
      <c r="Q44" s="110"/>
      <c r="R44" s="112"/>
      <c r="S44" s="113"/>
    </row>
    <row r="45" spans="1:19" s="53" customFormat="1" ht="9" customHeight="1">
      <c r="A45" s="56">
        <v>20</v>
      </c>
      <c r="B45" s="138"/>
      <c r="C45" s="138">
        <v>122</v>
      </c>
      <c r="D45" s="159"/>
      <c r="E45" s="145" t="s">
        <v>92</v>
      </c>
      <c r="F45" s="138" t="s">
        <v>26</v>
      </c>
      <c r="G45" s="141"/>
      <c r="H45" s="141"/>
      <c r="I45" s="160"/>
      <c r="J45" s="146" t="s">
        <v>190</v>
      </c>
      <c r="K45" s="106"/>
      <c r="L45" s="146"/>
      <c r="M45" s="191"/>
      <c r="N45" s="105"/>
      <c r="O45" s="111"/>
      <c r="P45" s="105"/>
      <c r="Q45" s="110"/>
      <c r="R45" s="112"/>
      <c r="S45" s="113"/>
    </row>
    <row r="46" spans="1:19" s="53" customFormat="1" ht="9" customHeight="1">
      <c r="A46" s="56"/>
      <c r="B46" s="166"/>
      <c r="C46" s="166"/>
      <c r="D46" s="156"/>
      <c r="E46" s="113"/>
      <c r="F46" s="113"/>
      <c r="G46" s="142"/>
      <c r="H46" s="142"/>
      <c r="I46" s="176"/>
      <c r="J46" s="146"/>
      <c r="K46" s="106"/>
      <c r="L46" s="157"/>
      <c r="M46" s="192"/>
      <c r="N46" s="145" t="s">
        <v>71</v>
      </c>
      <c r="O46" s="116"/>
      <c r="P46" s="105"/>
      <c r="Q46" s="110"/>
      <c r="R46" s="112"/>
      <c r="S46" s="113"/>
    </row>
    <row r="47" spans="1:19" s="53" customFormat="1" ht="9" customHeight="1">
      <c r="A47" s="56">
        <v>21</v>
      </c>
      <c r="B47" s="138"/>
      <c r="C47" s="138">
        <v>48</v>
      </c>
      <c r="D47" s="159"/>
      <c r="E47" s="138" t="s">
        <v>93</v>
      </c>
      <c r="F47" s="138" t="s">
        <v>26</v>
      </c>
      <c r="G47" s="141"/>
      <c r="H47" s="141"/>
      <c r="I47" s="155"/>
      <c r="J47" s="146"/>
      <c r="K47" s="106"/>
      <c r="L47" s="146"/>
      <c r="M47" s="191"/>
      <c r="N47" s="306" t="s">
        <v>248</v>
      </c>
      <c r="O47" s="110"/>
      <c r="P47" s="105"/>
      <c r="Q47" s="110"/>
      <c r="R47" s="112"/>
      <c r="S47" s="113"/>
    </row>
    <row r="48" spans="1:19" s="53" customFormat="1" ht="9" customHeight="1">
      <c r="A48" s="56"/>
      <c r="B48" s="166"/>
      <c r="C48" s="166"/>
      <c r="D48" s="156"/>
      <c r="E48" s="113"/>
      <c r="F48" s="147"/>
      <c r="G48" s="142"/>
      <c r="H48" s="152"/>
      <c r="I48" s="171"/>
      <c r="J48" s="138" t="s">
        <v>94</v>
      </c>
      <c r="K48" s="107"/>
      <c r="L48" s="146"/>
      <c r="M48" s="191"/>
      <c r="N48" s="105"/>
      <c r="O48" s="110"/>
      <c r="P48" s="105"/>
      <c r="Q48" s="110"/>
      <c r="R48" s="112"/>
      <c r="S48" s="113"/>
    </row>
    <row r="49" spans="1:19" s="53" customFormat="1" ht="9" customHeight="1">
      <c r="A49" s="56">
        <v>22</v>
      </c>
      <c r="B49" s="138"/>
      <c r="C49" s="138">
        <v>68</v>
      </c>
      <c r="D49" s="159"/>
      <c r="E49" s="138" t="s">
        <v>94</v>
      </c>
      <c r="F49" s="138" t="s">
        <v>30</v>
      </c>
      <c r="G49" s="141"/>
      <c r="H49" s="141"/>
      <c r="I49" s="174"/>
      <c r="J49" s="161" t="s">
        <v>186</v>
      </c>
      <c r="K49" s="117"/>
      <c r="L49" s="146"/>
      <c r="M49" s="191"/>
      <c r="N49" s="105"/>
      <c r="O49" s="110"/>
      <c r="P49" s="105"/>
      <c r="Q49" s="110"/>
      <c r="R49" s="112"/>
      <c r="S49" s="113"/>
    </row>
    <row r="50" spans="1:19" s="53" customFormat="1" ht="9" customHeight="1">
      <c r="A50" s="56"/>
      <c r="B50" s="166"/>
      <c r="C50" s="166"/>
      <c r="D50" s="156"/>
      <c r="E50" s="113"/>
      <c r="F50" s="113"/>
      <c r="G50" s="142"/>
      <c r="H50" s="142"/>
      <c r="I50" s="176"/>
      <c r="J50" s="157"/>
      <c r="K50" s="115"/>
      <c r="L50" s="145" t="s">
        <v>71</v>
      </c>
      <c r="M50" s="193"/>
      <c r="N50" s="105"/>
      <c r="O50" s="110"/>
      <c r="P50" s="105"/>
      <c r="Q50" s="110"/>
      <c r="R50" s="112"/>
      <c r="S50" s="113"/>
    </row>
    <row r="51" spans="1:19" s="53" customFormat="1" ht="9" customHeight="1">
      <c r="A51" s="56">
        <v>23</v>
      </c>
      <c r="B51" s="138"/>
      <c r="C51" s="138">
        <v>33</v>
      </c>
      <c r="D51" s="159"/>
      <c r="E51" s="138" t="s">
        <v>25</v>
      </c>
      <c r="F51" s="138"/>
      <c r="G51" s="141"/>
      <c r="H51" s="141"/>
      <c r="I51" s="168"/>
      <c r="J51" s="146"/>
      <c r="K51" s="109"/>
      <c r="L51" s="161" t="s">
        <v>235</v>
      </c>
      <c r="M51" s="161"/>
      <c r="N51" s="105"/>
      <c r="O51" s="110"/>
      <c r="P51" s="105"/>
      <c r="Q51" s="110"/>
      <c r="R51" s="112"/>
      <c r="S51" s="113"/>
    </row>
    <row r="52" spans="1:19" s="53" customFormat="1" ht="9" customHeight="1">
      <c r="A52" s="56"/>
      <c r="B52" s="166"/>
      <c r="C52" s="166"/>
      <c r="D52" s="156"/>
      <c r="E52" s="113"/>
      <c r="F52" s="147"/>
      <c r="G52" s="142"/>
      <c r="H52" s="152"/>
      <c r="I52" s="171"/>
      <c r="J52" s="145" t="s">
        <v>71</v>
      </c>
      <c r="K52" s="114"/>
      <c r="L52" s="146"/>
      <c r="M52" s="194"/>
      <c r="N52" s="105"/>
      <c r="O52" s="110"/>
      <c r="P52" s="105"/>
      <c r="Q52" s="110"/>
      <c r="R52" s="112"/>
      <c r="S52" s="113"/>
    </row>
    <row r="53" spans="1:19" s="53" customFormat="1" ht="9" customHeight="1">
      <c r="A53" s="44">
        <v>24</v>
      </c>
      <c r="B53" s="138"/>
      <c r="C53" s="138">
        <f>IF($D53="","",VLOOKUP($D53,'[1]Si Main Draw Prep'!$A$7:$K$38,11))</f>
        <v>4</v>
      </c>
      <c r="D53" s="154">
        <v>3</v>
      </c>
      <c r="E53" s="145" t="s">
        <v>71</v>
      </c>
      <c r="F53" s="138" t="s">
        <v>72</v>
      </c>
      <c r="G53" s="141"/>
      <c r="H53" s="141"/>
      <c r="I53" s="160"/>
      <c r="J53" s="146"/>
      <c r="K53" s="106"/>
      <c r="L53" s="146"/>
      <c r="M53" s="146"/>
      <c r="N53" s="105"/>
      <c r="O53" s="110"/>
      <c r="P53" s="105"/>
      <c r="Q53" s="110"/>
      <c r="R53" s="112"/>
      <c r="S53" s="113"/>
    </row>
    <row r="54" spans="1:19" s="53" customFormat="1" ht="9" customHeight="1">
      <c r="A54" s="56"/>
      <c r="B54" s="166"/>
      <c r="C54" s="166"/>
      <c r="D54" s="164"/>
      <c r="E54" s="113"/>
      <c r="F54" s="113"/>
      <c r="G54" s="142"/>
      <c r="H54" s="142"/>
      <c r="I54" s="176"/>
      <c r="J54" s="146"/>
      <c r="K54" s="106"/>
      <c r="L54" s="146"/>
      <c r="M54" s="146"/>
      <c r="N54" s="108"/>
      <c r="O54" s="115"/>
      <c r="P54" s="145" t="s">
        <v>71</v>
      </c>
      <c r="Q54" s="118"/>
      <c r="R54" s="112"/>
      <c r="S54" s="113"/>
    </row>
    <row r="55" spans="1:19" s="53" customFormat="1" ht="9" customHeight="1">
      <c r="A55" s="44">
        <v>25</v>
      </c>
      <c r="B55" s="138"/>
      <c r="C55" s="138" t="e">
        <f>IF($D55="","",VLOOKUP($D55,'[1]Si Main Draw Prep'!$A$7:$K$38,11))</f>
        <v>#N/A</v>
      </c>
      <c r="D55" s="163" t="s">
        <v>103</v>
      </c>
      <c r="E55" s="138" t="s">
        <v>81</v>
      </c>
      <c r="F55" s="138" t="s">
        <v>82</v>
      </c>
      <c r="G55" s="141"/>
      <c r="H55" s="141"/>
      <c r="I55" s="168"/>
      <c r="J55" s="146"/>
      <c r="K55" s="106"/>
      <c r="L55" s="146"/>
      <c r="M55" s="146"/>
      <c r="N55" s="105"/>
      <c r="O55" s="110"/>
      <c r="P55" s="133" t="s">
        <v>235</v>
      </c>
      <c r="Q55" s="111"/>
      <c r="R55" s="112"/>
      <c r="S55" s="113"/>
    </row>
    <row r="56" spans="1:19" s="53" customFormat="1" ht="9" customHeight="1">
      <c r="A56" s="56"/>
      <c r="B56" s="166"/>
      <c r="C56" s="166"/>
      <c r="D56" s="156"/>
      <c r="E56" s="137"/>
      <c r="F56" s="148"/>
      <c r="G56" s="142"/>
      <c r="H56" s="152"/>
      <c r="I56" s="171"/>
      <c r="J56" s="138" t="s">
        <v>81</v>
      </c>
      <c r="K56" s="107"/>
      <c r="L56" s="146"/>
      <c r="M56" s="146"/>
      <c r="N56" s="105"/>
      <c r="O56" s="110"/>
      <c r="P56" s="132"/>
      <c r="Q56" s="111"/>
      <c r="R56" s="112"/>
      <c r="S56" s="113"/>
    </row>
    <row r="57" spans="1:19" s="53" customFormat="1" ht="9" customHeight="1">
      <c r="A57" s="56">
        <v>26</v>
      </c>
      <c r="B57" s="138"/>
      <c r="C57" s="138"/>
      <c r="D57" s="159"/>
      <c r="E57" s="138" t="s">
        <v>25</v>
      </c>
      <c r="F57" s="138"/>
      <c r="G57" s="141"/>
      <c r="H57" s="141"/>
      <c r="I57" s="174"/>
      <c r="J57" s="161"/>
      <c r="K57" s="117"/>
      <c r="L57" s="146"/>
      <c r="M57" s="146"/>
      <c r="N57" s="105"/>
      <c r="O57" s="110"/>
      <c r="P57" s="105"/>
      <c r="Q57" s="111"/>
      <c r="R57" s="112"/>
      <c r="S57" s="113"/>
    </row>
    <row r="58" spans="1:19" s="53" customFormat="1" ht="9" customHeight="1">
      <c r="A58" s="56"/>
      <c r="B58" s="166"/>
      <c r="C58" s="166"/>
      <c r="D58" s="156"/>
      <c r="E58" s="113"/>
      <c r="F58" s="142"/>
      <c r="G58" s="142"/>
      <c r="H58" s="142"/>
      <c r="I58" s="176"/>
      <c r="J58" s="157"/>
      <c r="K58" s="115"/>
      <c r="L58" s="138" t="s">
        <v>95</v>
      </c>
      <c r="M58" s="145"/>
      <c r="N58" s="105"/>
      <c r="O58" s="110"/>
      <c r="P58" s="105"/>
      <c r="Q58" s="111"/>
      <c r="R58" s="112"/>
      <c r="S58" s="113"/>
    </row>
    <row r="59" spans="1:19" s="53" customFormat="1" ht="9" customHeight="1">
      <c r="A59" s="56">
        <v>27</v>
      </c>
      <c r="B59" s="138"/>
      <c r="C59" s="138">
        <v>43</v>
      </c>
      <c r="D59" s="159"/>
      <c r="E59" s="138" t="s">
        <v>95</v>
      </c>
      <c r="F59" s="141" t="s">
        <v>96</v>
      </c>
      <c r="G59" s="141"/>
      <c r="H59" s="141"/>
      <c r="I59" s="168"/>
      <c r="J59" s="146"/>
      <c r="K59" s="109"/>
      <c r="L59" s="161" t="s">
        <v>236</v>
      </c>
      <c r="M59" s="189"/>
      <c r="N59" s="105"/>
      <c r="O59" s="110"/>
      <c r="P59" s="105"/>
      <c r="Q59" s="111"/>
      <c r="R59" s="112"/>
      <c r="S59" s="113"/>
    </row>
    <row r="60" spans="1:19" s="53" customFormat="1" ht="9" customHeight="1">
      <c r="A60" s="56"/>
      <c r="B60" s="113"/>
      <c r="C60" s="166"/>
      <c r="D60" s="156"/>
      <c r="E60" s="137"/>
      <c r="F60" s="149"/>
      <c r="G60" s="150"/>
      <c r="H60" s="152"/>
      <c r="I60" s="171"/>
      <c r="J60" s="138" t="s">
        <v>95</v>
      </c>
      <c r="K60" s="114"/>
      <c r="L60" s="146"/>
      <c r="M60" s="190"/>
      <c r="N60" s="105"/>
      <c r="O60" s="110"/>
      <c r="P60" s="105"/>
      <c r="Q60" s="111"/>
      <c r="R60" s="112"/>
      <c r="S60" s="113"/>
    </row>
    <row r="61" spans="1:19" s="53" customFormat="1" ht="9" customHeight="1">
      <c r="A61" s="56">
        <v>28</v>
      </c>
      <c r="B61" s="138"/>
      <c r="C61" s="138"/>
      <c r="D61" s="159"/>
      <c r="E61" s="138" t="s">
        <v>97</v>
      </c>
      <c r="F61" s="138" t="s">
        <v>98</v>
      </c>
      <c r="G61" s="141"/>
      <c r="H61" s="141"/>
      <c r="I61" s="160"/>
      <c r="J61" s="128" t="s">
        <v>203</v>
      </c>
      <c r="K61" s="106"/>
      <c r="L61" s="146"/>
      <c r="M61" s="191"/>
      <c r="N61" s="105"/>
      <c r="O61" s="110"/>
      <c r="P61" s="105"/>
      <c r="Q61" s="111"/>
      <c r="R61" s="112"/>
      <c r="S61" s="113"/>
    </row>
    <row r="62" spans="1:19" s="53" customFormat="1" ht="9" customHeight="1">
      <c r="A62" s="56"/>
      <c r="B62" s="166"/>
      <c r="C62" s="166"/>
      <c r="D62" s="156"/>
      <c r="E62" s="113"/>
      <c r="F62" s="142"/>
      <c r="G62" s="142"/>
      <c r="H62" s="142"/>
      <c r="I62" s="176"/>
      <c r="J62" s="146"/>
      <c r="K62" s="106"/>
      <c r="L62" s="157"/>
      <c r="M62" s="192"/>
      <c r="N62" s="145" t="s">
        <v>67</v>
      </c>
      <c r="O62" s="118"/>
      <c r="P62" s="105"/>
      <c r="Q62" s="111"/>
      <c r="R62" s="112"/>
      <c r="S62" s="113"/>
    </row>
    <row r="63" spans="1:19" s="53" customFormat="1" ht="9" customHeight="1">
      <c r="A63" s="56">
        <v>29</v>
      </c>
      <c r="B63" s="138"/>
      <c r="C63" s="138"/>
      <c r="D63" s="159" t="s">
        <v>17</v>
      </c>
      <c r="E63" s="145" t="s">
        <v>99</v>
      </c>
      <c r="F63" s="138" t="s">
        <v>100</v>
      </c>
      <c r="G63" s="141"/>
      <c r="H63" s="141"/>
      <c r="I63" s="155"/>
      <c r="J63" s="146"/>
      <c r="K63" s="106"/>
      <c r="L63" s="146"/>
      <c r="M63" s="191"/>
      <c r="N63" s="307" t="s">
        <v>187</v>
      </c>
      <c r="O63" s="111"/>
      <c r="P63" s="105"/>
      <c r="Q63" s="111"/>
      <c r="R63" s="112"/>
      <c r="S63" s="113"/>
    </row>
    <row r="64" spans="1:19" s="53" customFormat="1" ht="9" customHeight="1">
      <c r="A64" s="56"/>
      <c r="B64" s="166"/>
      <c r="C64" s="166"/>
      <c r="D64" s="156"/>
      <c r="E64" s="137"/>
      <c r="F64" s="151"/>
      <c r="G64" s="137"/>
      <c r="H64" s="152"/>
      <c r="I64" s="171"/>
      <c r="J64" s="145" t="s">
        <v>99</v>
      </c>
      <c r="K64" s="107"/>
      <c r="L64" s="146"/>
      <c r="M64" s="191"/>
      <c r="N64" s="105"/>
      <c r="O64" s="111"/>
      <c r="P64" s="105"/>
      <c r="Q64" s="111"/>
      <c r="R64" s="112"/>
      <c r="S64" s="113"/>
    </row>
    <row r="65" spans="1:19" s="53" customFormat="1" ht="9" customHeight="1">
      <c r="A65" s="56">
        <v>30</v>
      </c>
      <c r="B65" s="138"/>
      <c r="C65" s="138">
        <v>50</v>
      </c>
      <c r="D65" s="159"/>
      <c r="E65" s="138" t="s">
        <v>25</v>
      </c>
      <c r="F65" s="138"/>
      <c r="G65" s="138"/>
      <c r="H65" s="141"/>
      <c r="I65" s="174"/>
      <c r="J65" s="161"/>
      <c r="K65" s="117"/>
      <c r="L65" s="146"/>
      <c r="M65" s="191"/>
      <c r="N65" s="105"/>
      <c r="O65" s="111"/>
      <c r="P65" s="105"/>
      <c r="Q65" s="111"/>
      <c r="R65" s="112"/>
      <c r="S65" s="113"/>
    </row>
    <row r="66" spans="1:19" s="53" customFormat="1" ht="9" customHeight="1">
      <c r="A66" s="56"/>
      <c r="B66" s="166"/>
      <c r="C66" s="166"/>
      <c r="D66" s="156"/>
      <c r="E66" s="113"/>
      <c r="F66" s="142"/>
      <c r="G66" s="142"/>
      <c r="H66" s="142"/>
      <c r="I66" s="176"/>
      <c r="J66" s="157"/>
      <c r="K66" s="115"/>
      <c r="L66" s="145" t="s">
        <v>67</v>
      </c>
      <c r="M66" s="193"/>
      <c r="N66" s="123"/>
      <c r="O66" s="124"/>
      <c r="P66" s="125"/>
      <c r="Q66" s="113"/>
      <c r="R66" s="113"/>
      <c r="S66" s="113"/>
    </row>
    <row r="67" spans="1:19" s="53" customFormat="1" ht="9" customHeight="1">
      <c r="A67" s="56">
        <v>31</v>
      </c>
      <c r="B67" s="138"/>
      <c r="C67" s="138">
        <v>34</v>
      </c>
      <c r="D67" s="159"/>
      <c r="E67" s="138" t="s">
        <v>25</v>
      </c>
      <c r="F67" s="141"/>
      <c r="G67" s="141"/>
      <c r="H67" s="141"/>
      <c r="I67" s="168"/>
      <c r="J67" s="146"/>
      <c r="K67" s="109"/>
      <c r="L67" s="195" t="s">
        <v>190</v>
      </c>
      <c r="M67" s="161"/>
      <c r="N67" s="123"/>
      <c r="O67" s="126"/>
      <c r="P67" s="125"/>
      <c r="Q67" s="113"/>
      <c r="R67" s="113"/>
      <c r="S67" s="113"/>
    </row>
    <row r="68" spans="1:19" s="53" customFormat="1" ht="9" customHeight="1">
      <c r="A68" s="56"/>
      <c r="B68" s="166"/>
      <c r="C68" s="166"/>
      <c r="D68" s="156"/>
      <c r="E68" s="113"/>
      <c r="F68" s="144"/>
      <c r="G68" s="142"/>
      <c r="H68" s="152"/>
      <c r="I68" s="171"/>
      <c r="J68" s="145" t="s">
        <v>67</v>
      </c>
      <c r="K68" s="114"/>
      <c r="L68" s="146"/>
      <c r="M68" s="194"/>
      <c r="Q68" s="127"/>
      <c r="R68" s="128"/>
      <c r="S68" s="128"/>
    </row>
    <row r="69" spans="1:21" s="53" customFormat="1" ht="10.5" customHeight="1">
      <c r="A69" s="44">
        <v>32</v>
      </c>
      <c r="B69" s="138"/>
      <c r="C69" s="138">
        <f>IF($D69="","",VLOOKUP($D69,'[1]Si Main Draw Prep'!$A$7:$K$38,11))</f>
        <v>3</v>
      </c>
      <c r="D69" s="177">
        <v>2</v>
      </c>
      <c r="E69" s="145" t="s">
        <v>67</v>
      </c>
      <c r="F69" s="141" t="s">
        <v>30</v>
      </c>
      <c r="G69" s="141"/>
      <c r="H69" s="141"/>
      <c r="I69" s="160"/>
      <c r="J69" s="146"/>
      <c r="K69" s="106"/>
      <c r="L69" s="146"/>
      <c r="M69" s="146"/>
      <c r="Q69" s="127"/>
      <c r="R69" s="128"/>
      <c r="S69" s="128"/>
      <c r="U69" s="53" t="s">
        <v>13</v>
      </c>
    </row>
    <row r="70" spans="2:17" ht="12.75" customHeight="1">
      <c r="B70" s="178"/>
      <c r="C70" s="178"/>
      <c r="D70" s="179"/>
      <c r="E70" s="178"/>
      <c r="F70" s="178"/>
      <c r="G70" s="178"/>
      <c r="H70" s="178"/>
      <c r="I70" s="180"/>
      <c r="J70" s="178"/>
      <c r="L70" s="130"/>
      <c r="M70" s="98"/>
      <c r="N70" s="138" t="s">
        <v>70</v>
      </c>
      <c r="O70" s="127"/>
      <c r="P70" s="127"/>
      <c r="Q70"/>
    </row>
    <row r="71" spans="12:17" ht="15.75" customHeight="1">
      <c r="L71" s="130"/>
      <c r="M71" s="98"/>
      <c r="N71" s="95"/>
      <c r="O71" s="327" t="s">
        <v>67</v>
      </c>
      <c r="P71" s="328"/>
      <c r="Q71"/>
    </row>
    <row r="72" spans="8:17" ht="15.75" customHeight="1">
      <c r="H72" s="98"/>
      <c r="J72" s="98"/>
      <c r="L72" s="98"/>
      <c r="M72" s="131"/>
      <c r="N72" s="145" t="s">
        <v>67</v>
      </c>
      <c r="O72" s="319" t="s">
        <v>252</v>
      </c>
      <c r="P72" s="86"/>
      <c r="Q72"/>
    </row>
    <row r="73" spans="12:18" ht="12.75">
      <c r="L73" s="131"/>
      <c r="M73" s="98"/>
      <c r="N73" s="130"/>
      <c r="O73" s="98"/>
      <c r="P73" s="129"/>
      <c r="Q73" s="98"/>
      <c r="R73" s="98"/>
    </row>
    <row r="74" spans="12:18" ht="12.75">
      <c r="L74" s="129"/>
      <c r="M74" s="98"/>
      <c r="N74" s="130"/>
      <c r="O74" s="98"/>
      <c r="P74" s="129"/>
      <c r="Q74" s="98"/>
      <c r="R74" s="98"/>
    </row>
    <row r="75" spans="5:15" ht="15.75">
      <c r="E75" s="100" t="s">
        <v>14</v>
      </c>
      <c r="F75" s="100"/>
      <c r="G75" s="100"/>
      <c r="H75" s="100"/>
      <c r="I75" s="101"/>
      <c r="J75" s="308" t="s">
        <v>101</v>
      </c>
      <c r="K75" s="308"/>
      <c r="L75" s="308"/>
      <c r="M75" s="308"/>
      <c r="N75" s="308"/>
      <c r="O75" s="308"/>
    </row>
    <row r="76" spans="4:12" ht="15.75">
      <c r="D76" s="99"/>
      <c r="E76" s="100"/>
      <c r="F76" s="100"/>
      <c r="G76" s="100"/>
      <c r="H76" s="100"/>
      <c r="I76" s="101"/>
      <c r="J76" s="100"/>
      <c r="K76" s="101"/>
      <c r="L76" s="100"/>
    </row>
    <row r="77" spans="4:12" ht="15.75">
      <c r="D77" s="99"/>
      <c r="E77" s="100"/>
      <c r="F77" s="100"/>
      <c r="G77" s="100"/>
      <c r="H77" s="100"/>
      <c r="I77" s="101"/>
      <c r="J77" s="100"/>
      <c r="K77" s="101"/>
      <c r="L77" s="100"/>
    </row>
    <row r="78" spans="4:12" ht="15.75">
      <c r="D78" s="99"/>
      <c r="E78" s="100" t="s">
        <v>202</v>
      </c>
      <c r="F78" s="100"/>
      <c r="G78" s="100"/>
      <c r="H78" s="100"/>
      <c r="I78" s="101"/>
      <c r="J78" t="s">
        <v>15</v>
      </c>
      <c r="K78" s="100"/>
      <c r="L78" s="100" t="s">
        <v>102</v>
      </c>
    </row>
    <row r="79" ht="15.75">
      <c r="D79" s="99"/>
    </row>
  </sheetData>
  <sheetProtection/>
  <mergeCells count="6">
    <mergeCell ref="J75:O75"/>
    <mergeCell ref="G2:P2"/>
    <mergeCell ref="A4:C4"/>
    <mergeCell ref="J3:L3"/>
    <mergeCell ref="P4:Q4"/>
    <mergeCell ref="O71:P71"/>
  </mergeCells>
  <conditionalFormatting sqref="H69 H7 F53 H9 F69 H11 F11 H13 F13 H15 F15 H17 H19 F19 H21 F21 H23 F23 H25 F25 H27 F27 H29 F29 H31 F31 H33 F33 H35 F35 H37 F37 H39 F39 H41 F41 H43 F43 H45 F45 H47 F47 H49 F49 H51 F7 H53 F51 H55 F55 H57 H59 F59 H61 H63 F63 H65 H67 F67 F9">
    <cfRule type="expression" priority="25" dxfId="0" stopIfTrue="1">
      <formula>AND($D7&lt;9,$C7&gt;0)</formula>
    </cfRule>
  </conditionalFormatting>
  <conditionalFormatting sqref="J10 J58 H12 H16 H20 H24 H28 H32 H36 H40 H44 H48 H52 H56 H60 H64 L14 N22 L30 N39 L46 N54 J66 H68 J18 J26 J34 J42 J50 L62 H8">
    <cfRule type="expression" priority="26" dxfId="140" stopIfTrue="1">
      <formula>AND($N$1="CU",H8="Umpire")</formula>
    </cfRule>
    <cfRule type="expression" priority="27" dxfId="139" stopIfTrue="1">
      <formula>AND($N$1="CU",H8&lt;&gt;"Umpire",I8&lt;&gt;"")</formula>
    </cfRule>
    <cfRule type="expression" priority="28" dxfId="138" stopIfTrue="1">
      <formula>AND($N$1="CU",H8&lt;&gt;"Umpire")</formula>
    </cfRule>
  </conditionalFormatting>
  <conditionalFormatting sqref="E7 E11 E19 E21 B7 E25 E27 E29 E9 E33 E35 E37 E41 E43 E47 E49 E51 E67 E55 E59 L34 J48 J56 J8 J20 J36 J60:J61 J28 L58 L10 N14 L18">
    <cfRule type="cellIs" priority="29" dxfId="1" operator="equal" stopIfTrue="1">
      <formula>"Bye"</formula>
    </cfRule>
    <cfRule type="expression" priority="30" dxfId="0" stopIfTrue="1">
      <formula>AND($D7&lt;9,$C7&gt;0)</formula>
    </cfRule>
  </conditionalFormatting>
  <conditionalFormatting sqref="E15 E31 J44 E53 E63 E45 J32 O71:O72 J52 J16 L50 N46">
    <cfRule type="expression" priority="31" dxfId="0" stopIfTrue="1">
      <formula>D15="as"</formula>
    </cfRule>
    <cfRule type="expression" priority="32" dxfId="0" stopIfTrue="1">
      <formula>D15="bs"</formula>
    </cfRule>
  </conditionalFormatting>
  <conditionalFormatting sqref="D7 D9 D11 D15 D19 D69 D25 D27 D29 D31 D33 D35 D67 D41 D43 D45 D47 D49 D51 D53 D63 D59">
    <cfRule type="expression" priority="35" dxfId="907" stopIfTrue="1">
      <formula>AND($D7&gt;0,$D7&lt;9,$C7&gt;0)</formula>
    </cfRule>
    <cfRule type="expression" priority="36" dxfId="237" stopIfTrue="1">
      <formula>$D7&gt;0</formula>
    </cfRule>
    <cfRule type="expression" priority="37" dxfId="235" stopIfTrue="1">
      <formula>$E7="Bye"</formula>
    </cfRule>
  </conditionalFormatting>
  <conditionalFormatting sqref="E39 J40 L42">
    <cfRule type="cellIs" priority="51" dxfId="1" operator="equal" stopIfTrue="1">
      <formula>"Bye"</formula>
    </cfRule>
    <cfRule type="expression" priority="52" dxfId="0" stopIfTrue="1">
      <formula>AND($D23&lt;9,$C23&gt;0)</formula>
    </cfRule>
  </conditionalFormatting>
  <conditionalFormatting sqref="D23">
    <cfRule type="expression" priority="53" dxfId="907" stopIfTrue="1">
      <formula>AND($D23&gt;0,$D23&lt;9,$C23&gt;0)</formula>
    </cfRule>
    <cfRule type="expression" priority="54" dxfId="237" stopIfTrue="1">
      <formula>$D23&gt;0</formula>
    </cfRule>
    <cfRule type="expression" priority="55" dxfId="235" stopIfTrue="1">
      <formula>$E39="Bye"</formula>
    </cfRule>
  </conditionalFormatting>
  <conditionalFormatting sqref="D65 D13 D17 D57 D61">
    <cfRule type="expression" priority="56" dxfId="907" stopIfTrue="1">
      <formula>AND($D13&gt;0,$D13&lt;9,$C13&gt;0)</formula>
    </cfRule>
    <cfRule type="expression" priority="57" dxfId="237" stopIfTrue="1">
      <formula>$D13&gt;0</formula>
    </cfRule>
    <cfRule type="expression" priority="58" dxfId="235" stopIfTrue="1">
      <formula>#REF!="Bye"</formula>
    </cfRule>
  </conditionalFormatting>
  <conditionalFormatting sqref="E13">
    <cfRule type="expression" priority="59" dxfId="0" stopIfTrue="1">
      <formula>I12="as"</formula>
    </cfRule>
    <cfRule type="expression" priority="60" dxfId="0" stopIfTrue="1">
      <formula>I12="bs"</formula>
    </cfRule>
  </conditionalFormatting>
  <conditionalFormatting sqref="B51 B9 B11 B13 B15 B17 B19 B21 B23 B69 B27 B29 B31 B33 B25 B37 B39 B35 B43 B45 B47 B49 B41 B53 B55 B57 B59 B61 B63 B65 B67 D21 D37 D39 D55">
    <cfRule type="cellIs" priority="38" dxfId="234" operator="equal" stopIfTrue="1">
      <formula>"DA"</formula>
    </cfRule>
  </conditionalFormatting>
  <conditionalFormatting sqref="I8 I12 I16 I20 I24 I28 I32 I36 I40 I44 I48 I52 I56 I60 I64 I68 K66 K58 K50 K42 K34 K26 K18 K10 M14 M30 M46 M62 O54 O39 O22">
    <cfRule type="expression" priority="39" dxfId="904" stopIfTrue="1">
      <formula>$N$1="CU"</formula>
    </cfRule>
  </conditionalFormatting>
  <conditionalFormatting sqref="J68">
    <cfRule type="expression" priority="17" dxfId="0" stopIfTrue="1">
      <formula>I68="as"</formula>
    </cfRule>
    <cfRule type="expression" priority="18" dxfId="0" stopIfTrue="1">
      <formula>I68="bs"</formula>
    </cfRule>
  </conditionalFormatting>
  <conditionalFormatting sqref="J64">
    <cfRule type="expression" priority="23" dxfId="0" stopIfTrue="1">
      <formula>I64="as"</formula>
    </cfRule>
    <cfRule type="expression" priority="24" dxfId="0" stopIfTrue="1">
      <formula>I64="bs"</formula>
    </cfRule>
  </conditionalFormatting>
  <conditionalFormatting sqref="E69">
    <cfRule type="expression" priority="21" dxfId="0" stopIfTrue="1">
      <formula>D69="as"</formula>
    </cfRule>
    <cfRule type="expression" priority="22" dxfId="0" stopIfTrue="1">
      <formula>D69="bs"</formula>
    </cfRule>
  </conditionalFormatting>
  <conditionalFormatting sqref="J12">
    <cfRule type="expression" priority="15" dxfId="0" stopIfTrue="1">
      <formula>N11="as"</formula>
    </cfRule>
    <cfRule type="expression" priority="16" dxfId="0" stopIfTrue="1">
      <formula>N11="bs"</formula>
    </cfRule>
  </conditionalFormatting>
  <conditionalFormatting sqref="L66">
    <cfRule type="expression" priority="13" dxfId="0" stopIfTrue="1">
      <formula>K66="as"</formula>
    </cfRule>
    <cfRule type="expression" priority="14" dxfId="0" stopIfTrue="1">
      <formula>K66="bs"</formula>
    </cfRule>
  </conditionalFormatting>
  <conditionalFormatting sqref="N62">
    <cfRule type="expression" priority="9" dxfId="0" stopIfTrue="1">
      <formula>M62="as"</formula>
    </cfRule>
    <cfRule type="expression" priority="10" dxfId="0" stopIfTrue="1">
      <formula>M62="bs"</formula>
    </cfRule>
  </conditionalFormatting>
  <conditionalFormatting sqref="N70">
    <cfRule type="cellIs" priority="7" dxfId="1" operator="equal" stopIfTrue="1">
      <formula>"Bye"</formula>
    </cfRule>
    <cfRule type="expression" priority="8" dxfId="0" stopIfTrue="1">
      <formula>AND($D70&lt;9,$C70&gt;0)</formula>
    </cfRule>
  </conditionalFormatting>
  <conditionalFormatting sqref="P54">
    <cfRule type="expression" priority="5" dxfId="0" stopIfTrue="1">
      <formula>O54="as"</formula>
    </cfRule>
    <cfRule type="expression" priority="6" dxfId="0" stopIfTrue="1">
      <formula>O54="bs"</formula>
    </cfRule>
  </conditionalFormatting>
  <conditionalFormatting sqref="N72">
    <cfRule type="expression" priority="3" dxfId="0" stopIfTrue="1">
      <formula>M72="as"</formula>
    </cfRule>
    <cfRule type="expression" priority="4" dxfId="0" stopIfTrue="1">
      <formula>M72="bs"</formula>
    </cfRule>
  </conditionalFormatting>
  <conditionalFormatting sqref="P38">
    <cfRule type="expression" priority="1" dxfId="0" stopIfTrue="1">
      <formula>O38="as"</formula>
    </cfRule>
    <cfRule type="expression" priority="2" dxfId="0" stopIfTrue="1">
      <formula>O38="bs"</formula>
    </cfRule>
  </conditionalFormatting>
  <dataValidations count="1">
    <dataValidation type="list" allowBlank="1" showInputMessage="1" sqref="H8 J10 L14 J18 N22 J26 L30 J34 N39 J42 L46 J50 N54 L62 J58 J66 H68 H64 H60 H56 H52 H48 H44 H40 H36 H32 H28 H24 H20 H16 H12">
      <formula1>$T$7:$T$18</formula1>
    </dataValidation>
  </dataValidations>
  <printOptions horizontalCentered="1"/>
  <pageMargins left="0.35" right="0.35" top="0.39" bottom="0.39" header="0" footer="0"/>
  <pageSetup fitToHeight="1" fitToWidth="1" horizontalDpi="360" verticalDpi="360" orientation="portrait" paperSize="9" scale="76" r:id="rId3"/>
  <legacyDrawing r:id="rId2"/>
</worksheet>
</file>

<file path=xl/worksheets/sheet3.xml><?xml version="1.0" encoding="utf-8"?>
<worksheet xmlns="http://schemas.openxmlformats.org/spreadsheetml/2006/main" xmlns:r="http://schemas.openxmlformats.org/officeDocument/2006/relationships">
  <sheetPr codeName="Sheet19">
    <pageSetUpPr fitToPage="1"/>
  </sheetPr>
  <dimension ref="A1:V79"/>
  <sheetViews>
    <sheetView showGridLines="0" showZeros="0" view="pageBreakPreview" zoomScaleSheetLayoutView="100" zoomScalePageLayoutView="0" workbookViewId="0" topLeftCell="A22">
      <selection activeCell="P70" sqref="P70"/>
    </sheetView>
  </sheetViews>
  <sheetFormatPr defaultColWidth="9.140625" defaultRowHeight="12.75"/>
  <cols>
    <col min="1" max="1" width="3.00390625" style="0" customWidth="1"/>
    <col min="2" max="2" width="4.7109375" style="0" customWidth="1"/>
    <col min="3" max="3" width="4.421875" style="0" hidden="1" customWidth="1"/>
    <col min="4" max="4" width="4.57421875" style="92" customWidth="1"/>
    <col min="5" max="5" width="17.7109375" style="0" customWidth="1"/>
    <col min="6" max="6" width="5.00390625" style="0" customWidth="1"/>
    <col min="7" max="7" width="7.00390625" style="0" customWidth="1"/>
    <col min="8" max="8" width="5.8515625" style="0" customWidth="1"/>
    <col min="9" max="9" width="4.28125" style="93" customWidth="1"/>
    <col min="10" max="10" width="14.57421875" style="0" customWidth="1"/>
    <col min="11" max="11" width="3.7109375" style="93" customWidth="1"/>
    <col min="12" max="12" width="11.7109375" style="0" customWidth="1"/>
    <col min="13" max="13" width="3.140625" style="94" customWidth="1"/>
    <col min="14" max="14" width="10.7109375" style="0" customWidth="1"/>
    <col min="15" max="15" width="1.7109375" style="93" customWidth="1"/>
    <col min="16" max="16" width="10.7109375" style="0" customWidth="1"/>
    <col min="17" max="17" width="1.7109375" style="94" customWidth="1"/>
    <col min="18" max="18" width="0" style="0" hidden="1" customWidth="1"/>
    <col min="19" max="19" width="8.00390625" style="0" customWidth="1"/>
    <col min="20" max="20" width="9.57421875" style="0" hidden="1" customWidth="1"/>
    <col min="21" max="21" width="8.57421875" style="0" hidden="1" customWidth="1"/>
    <col min="22" max="22" width="10.00390625" style="0" hidden="1" customWidth="1"/>
  </cols>
  <sheetData>
    <row r="1" spans="1:22" s="9" customFormat="1" ht="21" customHeight="1">
      <c r="A1" s="1" t="e">
        <f>'[1]Week SetUp'!$A$6</f>
        <v>#REF!</v>
      </c>
      <c r="B1" s="2"/>
      <c r="C1" s="3"/>
      <c r="D1" s="4"/>
      <c r="E1" s="135" t="s">
        <v>20</v>
      </c>
      <c r="F1" s="3"/>
      <c r="G1" s="134" t="s">
        <v>62</v>
      </c>
      <c r="H1" s="3"/>
      <c r="I1" s="5"/>
      <c r="J1" s="6"/>
      <c r="K1" s="5"/>
      <c r="L1" s="6"/>
      <c r="M1" s="5"/>
      <c r="N1" s="7" t="s">
        <v>0</v>
      </c>
      <c r="O1" s="5"/>
      <c r="P1" s="8"/>
      <c r="Q1" s="5"/>
      <c r="T1" s="10"/>
      <c r="U1" s="10"/>
      <c r="V1" s="10"/>
    </row>
    <row r="2" spans="1:17" s="18" customFormat="1" ht="13.5" customHeight="1">
      <c r="A2" s="11">
        <f>'[1]Week SetUp'!$A$8</f>
        <v>0</v>
      </c>
      <c r="B2" s="12"/>
      <c r="C2" s="13"/>
      <c r="D2" s="14"/>
      <c r="E2" s="15"/>
      <c r="F2" s="16"/>
      <c r="G2" s="309" t="s">
        <v>63</v>
      </c>
      <c r="H2" s="309"/>
      <c r="I2" s="309"/>
      <c r="J2" s="309"/>
      <c r="K2" s="309"/>
      <c r="L2" s="309"/>
      <c r="M2" s="309"/>
      <c r="N2" s="309"/>
      <c r="O2" s="309"/>
      <c r="P2" s="309"/>
      <c r="Q2" s="17"/>
    </row>
    <row r="3" spans="1:17" s="22" customFormat="1" ht="11.25" customHeight="1">
      <c r="A3" s="19"/>
      <c r="B3" s="19"/>
      <c r="C3" s="19"/>
      <c r="D3" s="19"/>
      <c r="E3" s="19"/>
      <c r="F3" s="19" t="s">
        <v>1</v>
      </c>
      <c r="G3" s="19"/>
      <c r="H3" s="19"/>
      <c r="I3" s="20"/>
      <c r="J3" s="312" t="s">
        <v>64</v>
      </c>
      <c r="K3" s="312"/>
      <c r="L3" s="312"/>
      <c r="M3" s="20"/>
      <c r="N3" s="19"/>
      <c r="O3" s="20"/>
      <c r="P3" s="19"/>
      <c r="Q3" s="21" t="s">
        <v>2</v>
      </c>
    </row>
    <row r="4" spans="1:17" s="28" customFormat="1" ht="11.25" customHeight="1" thickBot="1">
      <c r="A4" s="310"/>
      <c r="B4" s="310"/>
      <c r="C4" s="310"/>
      <c r="D4" s="23"/>
      <c r="E4" s="24"/>
      <c r="F4" s="24"/>
      <c r="G4" s="25"/>
      <c r="H4" s="24"/>
      <c r="I4" s="26"/>
      <c r="J4" s="102"/>
      <c r="K4" s="26"/>
      <c r="L4" s="103" t="str">
        <f>'[1]Week SetUp'!$C$12</f>
        <v> </v>
      </c>
      <c r="M4" s="27"/>
      <c r="N4" s="24"/>
      <c r="O4" s="26"/>
      <c r="P4" s="313" t="s">
        <v>65</v>
      </c>
      <c r="Q4" s="313"/>
    </row>
    <row r="5" spans="1:17" s="22" customFormat="1" ht="9.75">
      <c r="A5" s="29"/>
      <c r="B5" s="30" t="s">
        <v>3</v>
      </c>
      <c r="C5" s="31" t="s">
        <v>4</v>
      </c>
      <c r="D5" s="32" t="s">
        <v>5</v>
      </c>
      <c r="E5" s="33" t="s">
        <v>6</v>
      </c>
      <c r="F5" s="33" t="s">
        <v>7</v>
      </c>
      <c r="G5" s="33"/>
      <c r="H5" s="33" t="s">
        <v>8</v>
      </c>
      <c r="I5" s="33"/>
      <c r="J5" s="30" t="s">
        <v>9</v>
      </c>
      <c r="K5" s="34"/>
      <c r="L5" s="30" t="s">
        <v>10</v>
      </c>
      <c r="M5" s="34"/>
      <c r="N5" s="30" t="s">
        <v>11</v>
      </c>
      <c r="O5" s="34"/>
      <c r="P5" s="30" t="s">
        <v>12</v>
      </c>
      <c r="Q5" s="35"/>
    </row>
    <row r="6" spans="1:17" s="22" customFormat="1" ht="3.75" customHeight="1" thickBot="1">
      <c r="A6" s="36"/>
      <c r="B6" s="37"/>
      <c r="C6" s="38"/>
      <c r="D6" s="39"/>
      <c r="E6" s="40"/>
      <c r="F6" s="40"/>
      <c r="G6" s="41"/>
      <c r="H6" s="40"/>
      <c r="I6" s="42"/>
      <c r="J6" s="37"/>
      <c r="K6" s="42"/>
      <c r="L6" s="37"/>
      <c r="M6" s="42"/>
      <c r="N6" s="37"/>
      <c r="O6" s="42"/>
      <c r="P6" s="37"/>
      <c r="Q6" s="43"/>
    </row>
    <row r="7" spans="1:22" s="53" customFormat="1" ht="9" customHeight="1">
      <c r="A7" s="44">
        <v>1</v>
      </c>
      <c r="B7" s="138" t="str">
        <f>IF($D7="","",VLOOKUP($D7,'[1]Si Main Draw Prep'!$A$7:$J$38,10))</f>
        <v>DA</v>
      </c>
      <c r="C7" s="138">
        <v>18</v>
      </c>
      <c r="D7" s="154">
        <v>1</v>
      </c>
      <c r="E7" s="138" t="s">
        <v>55</v>
      </c>
      <c r="F7" s="138" t="s">
        <v>53</v>
      </c>
      <c r="G7" s="138"/>
      <c r="H7" s="138"/>
      <c r="I7" s="155"/>
      <c r="J7" s="146"/>
      <c r="K7" s="49"/>
      <c r="L7" s="49"/>
      <c r="M7" s="49"/>
      <c r="N7" s="50"/>
      <c r="O7" s="51"/>
      <c r="P7" s="50"/>
      <c r="Q7" s="51"/>
      <c r="R7" s="52"/>
      <c r="T7" s="54" t="str">
        <f>'[1]Officials'!P24</f>
        <v>Umpire</v>
      </c>
      <c r="V7" s="55" t="str">
        <f>F$7&amp;" "&amp;E$7</f>
        <v>Анна Виноградова</v>
      </c>
    </row>
    <row r="8" spans="1:22" s="53" customFormat="1" ht="9" customHeight="1">
      <c r="A8" s="56"/>
      <c r="B8" s="166"/>
      <c r="C8" s="166"/>
      <c r="D8" s="156"/>
      <c r="E8" s="113"/>
      <c r="F8" s="146"/>
      <c r="G8" s="113"/>
      <c r="H8" s="157"/>
      <c r="I8" s="158"/>
      <c r="J8" s="138" t="s">
        <v>55</v>
      </c>
      <c r="K8" s="60"/>
      <c r="L8" s="49"/>
      <c r="M8" s="49"/>
      <c r="N8" s="50"/>
      <c r="O8" s="51"/>
      <c r="P8" s="50"/>
      <c r="Q8" s="51"/>
      <c r="R8" s="52"/>
      <c r="T8" s="61" t="str">
        <f>'[1]Officials'!P25</f>
        <v> </v>
      </c>
      <c r="V8" s="62" t="str">
        <f>F$9&amp;" "&amp;E$9</f>
        <v> х</v>
      </c>
    </row>
    <row r="9" spans="1:22" s="53" customFormat="1" ht="9" customHeight="1">
      <c r="A9" s="56">
        <v>2</v>
      </c>
      <c r="B9" s="138" t="str">
        <f>IF($D9="","",VLOOKUP($D9,'[1]Si Main Draw Prep'!$A$7:$J$38,10))</f>
        <v>DA</v>
      </c>
      <c r="C9" s="138"/>
      <c r="D9" s="159">
        <v>12</v>
      </c>
      <c r="E9" s="138" t="s">
        <v>111</v>
      </c>
      <c r="F9" s="138"/>
      <c r="G9" s="138"/>
      <c r="H9" s="138"/>
      <c r="I9" s="160"/>
      <c r="J9" s="161"/>
      <c r="K9" s="66"/>
      <c r="L9" s="49"/>
      <c r="M9" s="49"/>
      <c r="N9" s="50"/>
      <c r="O9" s="51"/>
      <c r="P9" s="50"/>
      <c r="Q9" s="51"/>
      <c r="R9" s="52"/>
      <c r="T9" s="61" t="str">
        <f>'[1]Officials'!P26</f>
        <v> </v>
      </c>
      <c r="V9" s="62" t="str">
        <f>F$11&amp;" "&amp;E$11</f>
        <v> х</v>
      </c>
    </row>
    <row r="10" spans="1:22" s="53" customFormat="1" ht="9" customHeight="1">
      <c r="A10" s="56"/>
      <c r="B10" s="166"/>
      <c r="C10" s="166"/>
      <c r="D10" s="156"/>
      <c r="E10" s="113"/>
      <c r="F10" s="113"/>
      <c r="G10" s="113"/>
      <c r="H10" s="113"/>
      <c r="I10" s="162"/>
      <c r="J10" s="157"/>
      <c r="K10" s="68"/>
      <c r="L10" s="138" t="s">
        <v>55</v>
      </c>
      <c r="M10" s="60"/>
      <c r="N10" s="50"/>
      <c r="O10" s="51"/>
      <c r="P10" s="50"/>
      <c r="Q10" s="51"/>
      <c r="R10" s="52"/>
      <c r="T10" s="61" t="str">
        <f>'[1]Officials'!P27</f>
        <v> </v>
      </c>
      <c r="V10" s="62" t="str">
        <f>F$13&amp;" "&amp;E$13</f>
        <v>Стефания Буякевич</v>
      </c>
    </row>
    <row r="11" spans="1:22" s="53" customFormat="1" ht="9" customHeight="1">
      <c r="A11" s="56">
        <v>3</v>
      </c>
      <c r="B11" s="138"/>
      <c r="C11" s="138">
        <v>31</v>
      </c>
      <c r="D11" s="159"/>
      <c r="E11" s="138" t="s">
        <v>111</v>
      </c>
      <c r="F11" s="138"/>
      <c r="G11" s="138"/>
      <c r="H11" s="138"/>
      <c r="I11" s="155"/>
      <c r="J11" s="146"/>
      <c r="K11" s="69"/>
      <c r="L11" s="161" t="s">
        <v>183</v>
      </c>
      <c r="M11" s="66"/>
      <c r="N11" s="50"/>
      <c r="O11" s="51"/>
      <c r="P11" s="50"/>
      <c r="Q11" s="51"/>
      <c r="R11" s="52"/>
      <c r="T11" s="61" t="str">
        <f>'[1]Officials'!P28</f>
        <v> </v>
      </c>
      <c r="U11" s="70"/>
      <c r="V11" s="62" t="str">
        <f>F$15&amp;" "&amp;E$15</f>
        <v>Василиса Евстафьева</v>
      </c>
    </row>
    <row r="12" spans="1:22" s="53" customFormat="1" ht="9" customHeight="1">
      <c r="A12" s="56"/>
      <c r="B12" s="113"/>
      <c r="C12" s="166"/>
      <c r="D12" s="156"/>
      <c r="E12" s="113"/>
      <c r="F12" s="147"/>
      <c r="G12" s="113"/>
      <c r="H12" s="157"/>
      <c r="I12" s="158"/>
      <c r="J12" s="138" t="s">
        <v>130</v>
      </c>
      <c r="K12" s="72"/>
      <c r="L12" s="146"/>
      <c r="M12" s="73"/>
      <c r="N12" s="50"/>
      <c r="O12" s="51"/>
      <c r="P12" s="50"/>
      <c r="Q12" s="51"/>
      <c r="R12" s="52"/>
      <c r="T12" s="61" t="str">
        <f>'[1]Officials'!P29</f>
        <v> </v>
      </c>
      <c r="V12" s="62" t="str">
        <f>F$17&amp;" "&amp;E$17</f>
        <v> Вильбой-Холязникова Елизавета</v>
      </c>
    </row>
    <row r="13" spans="1:22" s="53" customFormat="1" ht="9" customHeight="1">
      <c r="A13" s="56">
        <v>4</v>
      </c>
      <c r="B13" s="138"/>
      <c r="C13" s="138">
        <v>35</v>
      </c>
      <c r="D13" s="159"/>
      <c r="E13" s="138" t="s">
        <v>130</v>
      </c>
      <c r="F13" s="138" t="s">
        <v>131</v>
      </c>
      <c r="G13" s="138"/>
      <c r="H13" s="138"/>
      <c r="I13" s="160"/>
      <c r="J13" s="146"/>
      <c r="K13" s="49"/>
      <c r="L13" s="146"/>
      <c r="M13" s="69"/>
      <c r="N13" s="50"/>
      <c r="O13" s="51"/>
      <c r="P13" s="50"/>
      <c r="Q13" s="51"/>
      <c r="R13" s="52"/>
      <c r="T13" s="61" t="str">
        <f>'[1]Officials'!P30</f>
        <v> </v>
      </c>
      <c r="V13" s="62" t="str">
        <f>F$19&amp;" "&amp;E$19</f>
        <v> х</v>
      </c>
    </row>
    <row r="14" spans="1:22" s="53" customFormat="1" ht="9" customHeight="1">
      <c r="A14" s="56"/>
      <c r="B14" s="166"/>
      <c r="C14" s="166"/>
      <c r="D14" s="156"/>
      <c r="E14" s="113"/>
      <c r="F14" s="113"/>
      <c r="G14" s="113"/>
      <c r="H14" s="113"/>
      <c r="I14" s="162"/>
      <c r="J14" s="146"/>
      <c r="K14" s="49"/>
      <c r="L14" s="157"/>
      <c r="M14" s="68"/>
      <c r="N14" s="138" t="s">
        <v>18</v>
      </c>
      <c r="O14" s="75"/>
      <c r="P14" s="50"/>
      <c r="Q14" s="51"/>
      <c r="R14" s="52"/>
      <c r="T14" s="61" t="str">
        <f>'[1]Officials'!P31</f>
        <v> </v>
      </c>
      <c r="V14" s="62" t="str">
        <f>F$21&amp;" "&amp;E$21</f>
        <v>Полина Кузьмина</v>
      </c>
    </row>
    <row r="15" spans="1:22" s="53" customFormat="1" ht="9" customHeight="1">
      <c r="A15" s="56">
        <v>5</v>
      </c>
      <c r="B15" s="138"/>
      <c r="C15" s="138">
        <v>41</v>
      </c>
      <c r="D15" s="159"/>
      <c r="E15" s="138" t="s">
        <v>132</v>
      </c>
      <c r="F15" s="138" t="s">
        <v>133</v>
      </c>
      <c r="G15" s="138"/>
      <c r="H15" s="138"/>
      <c r="I15" s="155"/>
      <c r="J15" s="146"/>
      <c r="K15" s="49"/>
      <c r="L15" s="146"/>
      <c r="M15" s="69"/>
      <c r="N15" s="196" t="s">
        <v>249</v>
      </c>
      <c r="O15" s="77"/>
      <c r="P15" s="50"/>
      <c r="Q15" s="51"/>
      <c r="R15" s="52"/>
      <c r="T15" s="61" t="str">
        <f>'[1]Officials'!P32</f>
        <v> </v>
      </c>
      <c r="V15" s="62" t="str">
        <f>F$23&amp;" "&amp;E$23</f>
        <v>Анна Сергель</v>
      </c>
    </row>
    <row r="16" spans="1:22" s="53" customFormat="1" ht="9" customHeight="1">
      <c r="A16" s="56"/>
      <c r="B16" s="166"/>
      <c r="C16" s="166"/>
      <c r="D16" s="156"/>
      <c r="E16" s="113"/>
      <c r="F16" s="147"/>
      <c r="G16" s="113"/>
      <c r="H16" s="157"/>
      <c r="I16" s="158"/>
      <c r="J16" s="138" t="s">
        <v>206</v>
      </c>
      <c r="K16" s="60"/>
      <c r="L16" s="146"/>
      <c r="M16" s="69"/>
      <c r="N16" s="112"/>
      <c r="O16" s="77"/>
      <c r="P16" s="50"/>
      <c r="Q16" s="51"/>
      <c r="R16" s="52"/>
      <c r="T16" s="61" t="str">
        <f>'[1]Officials'!P33</f>
        <v> </v>
      </c>
      <c r="V16" s="62" t="str">
        <f>F$25&amp;" "&amp;E$25</f>
        <v> х</v>
      </c>
    </row>
    <row r="17" spans="1:22" s="53" customFormat="1" ht="9" customHeight="1">
      <c r="A17" s="56">
        <v>6</v>
      </c>
      <c r="B17" s="138">
        <f>IF($D17="","",VLOOKUP($D17,'[1]Si Main Draw Prep'!$A$7:$J$38,10))</f>
      </c>
      <c r="C17" s="138">
        <v>37</v>
      </c>
      <c r="D17" s="159"/>
      <c r="E17" s="138" t="s">
        <v>134</v>
      </c>
      <c r="F17" s="138"/>
      <c r="G17" s="138"/>
      <c r="H17" s="138"/>
      <c r="I17" s="160"/>
      <c r="J17" s="161" t="s">
        <v>207</v>
      </c>
      <c r="K17" s="66"/>
      <c r="L17" s="146"/>
      <c r="M17" s="69"/>
      <c r="N17" s="112"/>
      <c r="O17" s="77"/>
      <c r="P17" s="50"/>
      <c r="Q17" s="51"/>
      <c r="R17" s="52"/>
      <c r="T17" s="61" t="str">
        <f>'[1]Officials'!P34</f>
        <v> </v>
      </c>
      <c r="V17" s="62" t="str">
        <f>F$27&amp;" "&amp;E$27</f>
        <v> х</v>
      </c>
    </row>
    <row r="18" spans="1:22" s="53" customFormat="1" ht="9" customHeight="1" thickBot="1">
      <c r="A18" s="56"/>
      <c r="B18" s="166"/>
      <c r="C18" s="166"/>
      <c r="D18" s="156"/>
      <c r="E18" s="113"/>
      <c r="F18" s="113"/>
      <c r="G18" s="113"/>
      <c r="H18" s="113"/>
      <c r="I18" s="162"/>
      <c r="J18" s="157"/>
      <c r="K18" s="68"/>
      <c r="L18" s="138" t="s">
        <v>18</v>
      </c>
      <c r="M18" s="72"/>
      <c r="N18" s="112"/>
      <c r="O18" s="77"/>
      <c r="P18" s="50"/>
      <c r="Q18" s="51"/>
      <c r="R18" s="52"/>
      <c r="T18" s="78" t="str">
        <f>'[1]Officials'!P35</f>
        <v>None</v>
      </c>
      <c r="V18" s="62" t="str">
        <f>F$29&amp;" "&amp;E$29</f>
        <v>Ольга Дубодел</v>
      </c>
    </row>
    <row r="19" spans="1:22" s="53" customFormat="1" ht="9" customHeight="1">
      <c r="A19" s="56">
        <v>7</v>
      </c>
      <c r="B19" s="138"/>
      <c r="C19" s="138"/>
      <c r="D19" s="159"/>
      <c r="E19" s="138" t="s">
        <v>111</v>
      </c>
      <c r="F19" s="138"/>
      <c r="G19" s="138"/>
      <c r="H19" s="138"/>
      <c r="I19" s="155"/>
      <c r="J19" s="146"/>
      <c r="K19" s="69"/>
      <c r="L19" s="161" t="s">
        <v>184</v>
      </c>
      <c r="M19" s="65"/>
      <c r="N19" s="112"/>
      <c r="O19" s="77"/>
      <c r="P19" s="50"/>
      <c r="Q19" s="51"/>
      <c r="R19" s="52"/>
      <c r="V19" s="62" t="str">
        <f>F$31&amp;" "&amp;E$31</f>
        <v>Дарья Шауга</v>
      </c>
    </row>
    <row r="20" spans="1:22" s="53" customFormat="1" ht="9" customHeight="1">
      <c r="A20" s="56"/>
      <c r="B20" s="166"/>
      <c r="C20" s="166"/>
      <c r="D20" s="156"/>
      <c r="E20" s="113"/>
      <c r="F20" s="147"/>
      <c r="G20" s="113"/>
      <c r="H20" s="157"/>
      <c r="I20" s="158"/>
      <c r="J20" s="138" t="s">
        <v>18</v>
      </c>
      <c r="K20" s="72"/>
      <c r="L20" s="146"/>
      <c r="M20" s="79"/>
      <c r="N20" s="112"/>
      <c r="O20" s="77"/>
      <c r="P20" s="50"/>
      <c r="Q20" s="51"/>
      <c r="R20" s="52"/>
      <c r="V20" s="62" t="str">
        <f>F$33&amp;" "&amp;E$33</f>
        <v>Малика Давлатова</v>
      </c>
    </row>
    <row r="21" spans="1:22" s="53" customFormat="1" ht="9" customHeight="1">
      <c r="A21" s="44">
        <v>8</v>
      </c>
      <c r="B21" s="138"/>
      <c r="C21" s="138">
        <v>26</v>
      </c>
      <c r="D21" s="163" t="s">
        <v>76</v>
      </c>
      <c r="E21" s="138" t="s">
        <v>18</v>
      </c>
      <c r="F21" s="138" t="s">
        <v>54</v>
      </c>
      <c r="G21" s="138"/>
      <c r="H21" s="138"/>
      <c r="I21" s="160"/>
      <c r="J21" s="146"/>
      <c r="K21" s="49"/>
      <c r="L21" s="146"/>
      <c r="M21" s="49"/>
      <c r="N21" s="112"/>
      <c r="O21" s="200"/>
      <c r="P21" s="112"/>
      <c r="Q21" s="51"/>
      <c r="R21" s="52"/>
      <c r="V21" s="62" t="str">
        <f>F$35&amp;" "&amp;E$35</f>
        <v> х</v>
      </c>
    </row>
    <row r="22" spans="1:22" s="53" customFormat="1" ht="9" customHeight="1">
      <c r="A22" s="56"/>
      <c r="B22" s="166"/>
      <c r="C22" s="166"/>
      <c r="D22" s="164"/>
      <c r="E22" s="113"/>
      <c r="F22" s="113"/>
      <c r="G22" s="113"/>
      <c r="H22" s="113"/>
      <c r="I22" s="162"/>
      <c r="J22" s="146"/>
      <c r="K22" s="49"/>
      <c r="L22" s="146"/>
      <c r="M22" s="49"/>
      <c r="N22" s="157"/>
      <c r="O22" s="192"/>
      <c r="P22" s="138" t="s">
        <v>18</v>
      </c>
      <c r="Q22" s="75"/>
      <c r="R22" s="52"/>
      <c r="V22" s="62" t="str">
        <f>F$37&amp;" "&amp;E$37</f>
        <v>Ольга Юркова</v>
      </c>
    </row>
    <row r="23" spans="1:22" s="53" customFormat="1" ht="9" customHeight="1">
      <c r="A23" s="44">
        <v>9</v>
      </c>
      <c r="B23" s="138" t="str">
        <f>IF($D23="","",VLOOKUP($D23,'[1]Si Main Draw Prep'!$A$7:$J$38,10))</f>
        <v>DA</v>
      </c>
      <c r="C23" s="138">
        <v>20</v>
      </c>
      <c r="D23" s="154">
        <v>3</v>
      </c>
      <c r="E23" s="138" t="s">
        <v>124</v>
      </c>
      <c r="F23" s="138" t="s">
        <v>53</v>
      </c>
      <c r="G23" s="138"/>
      <c r="H23" s="138"/>
      <c r="I23" s="155"/>
      <c r="J23" s="146"/>
      <c r="K23" s="49"/>
      <c r="L23" s="146"/>
      <c r="M23" s="49"/>
      <c r="N23" s="112"/>
      <c r="O23" s="200"/>
      <c r="P23" s="112" t="s">
        <v>257</v>
      </c>
      <c r="Q23" s="77"/>
      <c r="R23" s="52"/>
      <c r="V23" s="62" t="str">
        <f>F$39&amp;" "&amp;E$39</f>
        <v>Вероника Ле</v>
      </c>
    </row>
    <row r="24" spans="1:22" s="53" customFormat="1" ht="9" customHeight="1">
      <c r="A24" s="56"/>
      <c r="B24" s="166"/>
      <c r="C24" s="166"/>
      <c r="D24" s="156"/>
      <c r="E24" s="113"/>
      <c r="F24" s="146"/>
      <c r="G24" s="113"/>
      <c r="H24" s="157"/>
      <c r="I24" s="158"/>
      <c r="J24" s="138" t="s">
        <v>124</v>
      </c>
      <c r="K24" s="60"/>
      <c r="L24" s="146"/>
      <c r="M24" s="49"/>
      <c r="N24" s="112"/>
      <c r="O24" s="200"/>
      <c r="P24" s="112"/>
      <c r="Q24" s="77"/>
      <c r="R24" s="52"/>
      <c r="V24" s="62" t="str">
        <f>F$41&amp;" "&amp;E$41</f>
        <v> х</v>
      </c>
    </row>
    <row r="25" spans="1:22" s="53" customFormat="1" ht="9" customHeight="1">
      <c r="A25" s="56">
        <v>10</v>
      </c>
      <c r="B25" s="138">
        <f>IF($D25="","",VLOOKUP($D25,'[1]Si Main Draw Prep'!$A$7:$J$38,10))</f>
      </c>
      <c r="C25" s="138">
        <v>18</v>
      </c>
      <c r="D25" s="159"/>
      <c r="E25" s="138" t="s">
        <v>111</v>
      </c>
      <c r="F25" s="138"/>
      <c r="G25" s="138"/>
      <c r="H25" s="138"/>
      <c r="I25" s="160"/>
      <c r="J25" s="161"/>
      <c r="K25" s="66"/>
      <c r="L25" s="146"/>
      <c r="M25" s="49"/>
      <c r="N25" s="112"/>
      <c r="O25" s="200"/>
      <c r="P25" s="112"/>
      <c r="Q25" s="77"/>
      <c r="R25" s="52"/>
      <c r="V25" s="62" t="str">
        <f>F$43&amp;" "&amp;E$43</f>
        <v>Варвара Лаптева</v>
      </c>
    </row>
    <row r="26" spans="1:22" s="53" customFormat="1" ht="9" customHeight="1">
      <c r="A26" s="56"/>
      <c r="B26" s="166"/>
      <c r="C26" s="166"/>
      <c r="D26" s="156"/>
      <c r="E26" s="113"/>
      <c r="F26" s="113"/>
      <c r="G26" s="113"/>
      <c r="H26" s="113"/>
      <c r="I26" s="162"/>
      <c r="J26" s="157"/>
      <c r="K26" s="68"/>
      <c r="L26" s="138" t="s">
        <v>124</v>
      </c>
      <c r="M26" s="60"/>
      <c r="N26" s="112"/>
      <c r="O26" s="200"/>
      <c r="P26" s="112"/>
      <c r="Q26" s="77"/>
      <c r="R26" s="52"/>
      <c r="V26" s="62" t="str">
        <f>F$45&amp;" "&amp;E$45</f>
        <v>Валерия Лапцуева</v>
      </c>
    </row>
    <row r="27" spans="1:22" s="53" customFormat="1" ht="9" customHeight="1">
      <c r="A27" s="56">
        <v>11</v>
      </c>
      <c r="B27" s="138">
        <f>IF($D27="","",VLOOKUP($D27,'[1]Si Main Draw Prep'!$A$7:$J$38,10))</f>
      </c>
      <c r="C27" s="138">
        <v>70</v>
      </c>
      <c r="D27" s="159"/>
      <c r="E27" s="138" t="s">
        <v>111</v>
      </c>
      <c r="F27" s="138"/>
      <c r="G27" s="138"/>
      <c r="H27" s="138"/>
      <c r="I27" s="155"/>
      <c r="J27" s="146"/>
      <c r="K27" s="69"/>
      <c r="L27" s="161" t="s">
        <v>190</v>
      </c>
      <c r="M27" s="66"/>
      <c r="N27" s="112"/>
      <c r="O27" s="200"/>
      <c r="P27" s="112"/>
      <c r="Q27" s="77"/>
      <c r="R27" s="52"/>
      <c r="V27" s="62" t="str">
        <f>F$47&amp;" "&amp;E$47</f>
        <v>Елизавета Тукаева</v>
      </c>
    </row>
    <row r="28" spans="1:22" s="53" customFormat="1" ht="9" customHeight="1">
      <c r="A28" s="56"/>
      <c r="B28" s="113"/>
      <c r="C28" s="166"/>
      <c r="D28" s="156"/>
      <c r="E28" s="113"/>
      <c r="F28" s="147"/>
      <c r="G28" s="113"/>
      <c r="H28" s="157"/>
      <c r="I28" s="158"/>
      <c r="J28" s="138" t="s">
        <v>135</v>
      </c>
      <c r="K28" s="72"/>
      <c r="L28" s="146"/>
      <c r="M28" s="73"/>
      <c r="N28" s="112"/>
      <c r="O28" s="200"/>
      <c r="P28" s="112"/>
      <c r="Q28" s="77"/>
      <c r="R28" s="52"/>
      <c r="V28" s="62" t="str">
        <f>F$49&amp;" "&amp;E$49</f>
        <v>Анастасия Варакса</v>
      </c>
    </row>
    <row r="29" spans="1:22" s="53" customFormat="1" ht="9" customHeight="1">
      <c r="A29" s="56">
        <v>12</v>
      </c>
      <c r="B29" s="138"/>
      <c r="C29" s="138">
        <v>52</v>
      </c>
      <c r="D29" s="159"/>
      <c r="E29" s="138" t="s">
        <v>135</v>
      </c>
      <c r="F29" s="138" t="s">
        <v>52</v>
      </c>
      <c r="G29" s="138"/>
      <c r="H29" s="138"/>
      <c r="I29" s="160"/>
      <c r="J29" s="146"/>
      <c r="K29" s="49"/>
      <c r="L29" s="146"/>
      <c r="M29" s="69"/>
      <c r="N29" s="112"/>
      <c r="O29" s="200"/>
      <c r="P29" s="112"/>
      <c r="Q29" s="77"/>
      <c r="R29" s="52"/>
      <c r="V29" s="62" t="str">
        <f>F$51&amp;" "&amp;E$51</f>
        <v> х</v>
      </c>
    </row>
    <row r="30" spans="1:22" s="53" customFormat="1" ht="9" customHeight="1">
      <c r="A30" s="56"/>
      <c r="B30" s="166"/>
      <c r="C30" s="166"/>
      <c r="D30" s="156"/>
      <c r="E30" s="113"/>
      <c r="F30" s="113"/>
      <c r="G30" s="113"/>
      <c r="H30" s="113"/>
      <c r="I30" s="162"/>
      <c r="J30" s="146"/>
      <c r="K30" s="49"/>
      <c r="L30" s="157"/>
      <c r="M30" s="68"/>
      <c r="N30" s="138" t="s">
        <v>124</v>
      </c>
      <c r="O30" s="201"/>
      <c r="P30" s="112"/>
      <c r="Q30" s="77"/>
      <c r="R30" s="52"/>
      <c r="V30" s="62" t="str">
        <f>F$53&amp;" "&amp;E$53</f>
        <v>Ангелина Полуянчик</v>
      </c>
    </row>
    <row r="31" spans="1:22" s="53" customFormat="1" ht="9" customHeight="1">
      <c r="A31" s="56">
        <v>13</v>
      </c>
      <c r="B31" s="138"/>
      <c r="C31" s="138">
        <v>47</v>
      </c>
      <c r="D31" s="159"/>
      <c r="E31" s="138" t="s">
        <v>136</v>
      </c>
      <c r="F31" s="138" t="s">
        <v>17</v>
      </c>
      <c r="G31" s="138"/>
      <c r="H31" s="138"/>
      <c r="I31" s="155"/>
      <c r="J31" s="146"/>
      <c r="K31" s="49"/>
      <c r="L31" s="146"/>
      <c r="M31" s="69"/>
      <c r="N31" s="196" t="s">
        <v>190</v>
      </c>
      <c r="O31" s="197"/>
      <c r="P31" s="112"/>
      <c r="Q31" s="77"/>
      <c r="R31" s="52"/>
      <c r="V31" s="62" t="str">
        <f>F$55&amp;" "&amp;E$55</f>
        <v>Анастасия Щербакова</v>
      </c>
    </row>
    <row r="32" spans="1:22" s="53" customFormat="1" ht="9" customHeight="1">
      <c r="A32" s="56"/>
      <c r="B32" s="166"/>
      <c r="C32" s="166"/>
      <c r="D32" s="156"/>
      <c r="E32" s="113"/>
      <c r="F32" s="147"/>
      <c r="G32" s="113"/>
      <c r="H32" s="157"/>
      <c r="I32" s="158"/>
      <c r="J32" s="138" t="s">
        <v>136</v>
      </c>
      <c r="K32" s="60"/>
      <c r="L32" s="146"/>
      <c r="M32" s="69"/>
      <c r="N32" s="112"/>
      <c r="O32" s="197"/>
      <c r="P32" s="112"/>
      <c r="Q32" s="77"/>
      <c r="R32" s="52"/>
      <c r="V32" s="62" t="str">
        <f>F$57&amp;" "&amp;E$57</f>
        <v> х</v>
      </c>
    </row>
    <row r="33" spans="1:22" s="53" customFormat="1" ht="9" customHeight="1">
      <c r="A33" s="56">
        <v>14</v>
      </c>
      <c r="B33" s="138"/>
      <c r="C33" s="138">
        <v>39</v>
      </c>
      <c r="D33" s="159"/>
      <c r="E33" s="138" t="s">
        <v>200</v>
      </c>
      <c r="F33" s="138" t="s">
        <v>137</v>
      </c>
      <c r="G33" s="138"/>
      <c r="H33" s="138"/>
      <c r="I33" s="160"/>
      <c r="J33" s="161" t="s">
        <v>185</v>
      </c>
      <c r="K33" s="66"/>
      <c r="L33" s="146"/>
      <c r="M33" s="69"/>
      <c r="N33" s="112"/>
      <c r="O33" s="197"/>
      <c r="P33" s="112"/>
      <c r="Q33" s="77"/>
      <c r="R33" s="52"/>
      <c r="V33" s="62" t="str">
        <f>F$59&amp;" "&amp;E$59</f>
        <v>Дарья Вавулина</v>
      </c>
    </row>
    <row r="34" spans="1:22" s="53" customFormat="1" ht="9" customHeight="1">
      <c r="A34" s="56"/>
      <c r="B34" s="166"/>
      <c r="C34" s="166"/>
      <c r="D34" s="156"/>
      <c r="E34" s="113"/>
      <c r="F34" s="113"/>
      <c r="G34" s="113"/>
      <c r="H34" s="113"/>
      <c r="I34" s="162"/>
      <c r="J34" s="157"/>
      <c r="K34" s="68"/>
      <c r="L34" s="138" t="s">
        <v>136</v>
      </c>
      <c r="M34" s="72"/>
      <c r="N34" s="112"/>
      <c r="O34" s="197"/>
      <c r="P34" s="112"/>
      <c r="Q34" s="77"/>
      <c r="R34" s="52"/>
      <c r="V34" s="62" t="e">
        <f>#REF!&amp;" "&amp;#REF!</f>
        <v>#REF!</v>
      </c>
    </row>
    <row r="35" spans="1:22" s="53" customFormat="1" ht="9" customHeight="1">
      <c r="A35" s="56">
        <v>15</v>
      </c>
      <c r="B35" s="138"/>
      <c r="C35" s="138">
        <v>30</v>
      </c>
      <c r="D35" s="159"/>
      <c r="E35" s="138" t="s">
        <v>111</v>
      </c>
      <c r="F35" s="138"/>
      <c r="G35" s="138"/>
      <c r="H35" s="138"/>
      <c r="I35" s="155"/>
      <c r="J35" s="146"/>
      <c r="K35" s="69"/>
      <c r="L35" s="161" t="s">
        <v>237</v>
      </c>
      <c r="M35" s="65"/>
      <c r="N35" s="112"/>
      <c r="O35" s="197"/>
      <c r="P35" s="112"/>
      <c r="Q35" s="77"/>
      <c r="R35" s="52"/>
      <c r="V35" s="62" t="e">
        <f>#REF!&amp;" "&amp;#REF!</f>
        <v>#REF!</v>
      </c>
    </row>
    <row r="36" spans="1:22" s="53" customFormat="1" ht="9" customHeight="1">
      <c r="A36" s="56"/>
      <c r="B36" s="166"/>
      <c r="C36" s="166"/>
      <c r="D36" s="156"/>
      <c r="E36" s="113"/>
      <c r="F36" s="147"/>
      <c r="G36" s="113"/>
      <c r="H36" s="157"/>
      <c r="I36" s="158"/>
      <c r="J36" s="138" t="s">
        <v>51</v>
      </c>
      <c r="K36" s="72"/>
      <c r="L36" s="146"/>
      <c r="M36" s="79"/>
      <c r="N36" s="112"/>
      <c r="O36" s="197"/>
      <c r="P36" s="112"/>
      <c r="Q36" s="77"/>
      <c r="R36" s="52"/>
      <c r="V36" s="62" t="str">
        <f>F$65&amp;" "&amp;E$65</f>
        <v> х</v>
      </c>
    </row>
    <row r="37" spans="1:22" s="53" customFormat="1" ht="9" customHeight="1">
      <c r="A37" s="44">
        <v>16</v>
      </c>
      <c r="B37" s="138"/>
      <c r="C37" s="138">
        <v>28</v>
      </c>
      <c r="D37" s="163" t="s">
        <v>80</v>
      </c>
      <c r="E37" s="138" t="s">
        <v>51</v>
      </c>
      <c r="F37" s="138" t="s">
        <v>52</v>
      </c>
      <c r="G37" s="138"/>
      <c r="H37" s="138"/>
      <c r="I37" s="160"/>
      <c r="J37" s="146"/>
      <c r="K37" s="49"/>
      <c r="L37" s="146"/>
      <c r="M37" s="49"/>
      <c r="N37" s="197"/>
      <c r="O37" s="197"/>
      <c r="P37" s="112"/>
      <c r="Q37" s="77"/>
      <c r="R37" s="52"/>
      <c r="V37" s="62" t="str">
        <f>F$67&amp;" "&amp;E$67</f>
        <v> х</v>
      </c>
    </row>
    <row r="38" spans="1:22" s="53" customFormat="1" ht="9" customHeight="1" thickBot="1">
      <c r="A38" s="56"/>
      <c r="B38" s="166"/>
      <c r="C38" s="166"/>
      <c r="D38" s="164"/>
      <c r="E38" s="113"/>
      <c r="F38" s="113"/>
      <c r="G38" s="113"/>
      <c r="H38" s="113"/>
      <c r="I38" s="162"/>
      <c r="J38" s="146"/>
      <c r="K38" s="49"/>
      <c r="L38" s="146"/>
      <c r="M38" s="49"/>
      <c r="N38" s="198"/>
      <c r="O38" s="202"/>
      <c r="P38" s="138" t="s">
        <v>122</v>
      </c>
      <c r="Q38" s="83"/>
      <c r="R38" s="52"/>
      <c r="V38" s="84" t="str">
        <f>F$69&amp;" "&amp;E$69</f>
        <v>Вероника Приц</v>
      </c>
    </row>
    <row r="39" spans="1:18" s="53" customFormat="1" ht="9" customHeight="1">
      <c r="A39" s="44">
        <v>17</v>
      </c>
      <c r="B39" s="138"/>
      <c r="C39" s="138">
        <v>27</v>
      </c>
      <c r="D39" s="163" t="s">
        <v>73</v>
      </c>
      <c r="E39" s="138" t="s">
        <v>127</v>
      </c>
      <c r="F39" s="138" t="s">
        <v>123</v>
      </c>
      <c r="G39" s="138"/>
      <c r="H39" s="138"/>
      <c r="I39" s="155"/>
      <c r="J39" s="146"/>
      <c r="K39" s="49"/>
      <c r="L39" s="146"/>
      <c r="M39" s="49"/>
      <c r="N39" s="157"/>
      <c r="O39" s="203"/>
      <c r="P39" s="112" t="s">
        <v>237</v>
      </c>
      <c r="Q39" s="77"/>
      <c r="R39" s="52"/>
    </row>
    <row r="40" spans="1:18" s="53" customFormat="1" ht="9" customHeight="1">
      <c r="A40" s="56"/>
      <c r="B40" s="166"/>
      <c r="C40" s="166"/>
      <c r="D40" s="156"/>
      <c r="E40" s="113"/>
      <c r="F40" s="146"/>
      <c r="G40" s="113"/>
      <c r="H40" s="157"/>
      <c r="I40" s="158"/>
      <c r="J40" s="138" t="s">
        <v>127</v>
      </c>
      <c r="K40" s="60"/>
      <c r="L40" s="146"/>
      <c r="M40" s="49"/>
      <c r="N40" s="112"/>
      <c r="O40" s="197"/>
      <c r="P40" s="112"/>
      <c r="Q40" s="77"/>
      <c r="R40" s="52"/>
    </row>
    <row r="41" spans="1:18" s="53" customFormat="1" ht="9" customHeight="1">
      <c r="A41" s="56">
        <v>18</v>
      </c>
      <c r="B41" s="138"/>
      <c r="C41" s="138">
        <v>88</v>
      </c>
      <c r="D41" s="159"/>
      <c r="E41" s="138" t="s">
        <v>111</v>
      </c>
      <c r="F41" s="138"/>
      <c r="G41" s="138"/>
      <c r="H41" s="138"/>
      <c r="I41" s="160"/>
      <c r="J41" s="161"/>
      <c r="K41" s="66"/>
      <c r="L41" s="146"/>
      <c r="M41" s="49"/>
      <c r="N41" s="112"/>
      <c r="O41" s="197"/>
      <c r="P41" s="112"/>
      <c r="Q41" s="77"/>
      <c r="R41" s="52"/>
    </row>
    <row r="42" spans="1:18" s="53" customFormat="1" ht="9" customHeight="1">
      <c r="A42" s="56"/>
      <c r="B42" s="166"/>
      <c r="C42" s="166"/>
      <c r="D42" s="156"/>
      <c r="E42" s="113"/>
      <c r="F42" s="113"/>
      <c r="G42" s="113"/>
      <c r="H42" s="113"/>
      <c r="I42" s="162"/>
      <c r="J42" s="157"/>
      <c r="K42" s="68"/>
      <c r="L42" s="138" t="s">
        <v>127</v>
      </c>
      <c r="M42" s="60"/>
      <c r="N42" s="112"/>
      <c r="O42" s="197"/>
      <c r="P42" s="112"/>
      <c r="Q42" s="77"/>
      <c r="R42" s="52"/>
    </row>
    <row r="43" spans="1:18" s="53" customFormat="1" ht="9" customHeight="1">
      <c r="A43" s="56">
        <v>19</v>
      </c>
      <c r="B43" s="138"/>
      <c r="C43" s="138">
        <v>32</v>
      </c>
      <c r="D43" s="159"/>
      <c r="E43" s="138" t="s">
        <v>138</v>
      </c>
      <c r="F43" s="138" t="s">
        <v>139</v>
      </c>
      <c r="G43" s="138"/>
      <c r="H43" s="138"/>
      <c r="I43" s="155"/>
      <c r="J43" s="146"/>
      <c r="K43" s="69"/>
      <c r="L43" s="161" t="s">
        <v>238</v>
      </c>
      <c r="M43" s="66"/>
      <c r="N43" s="112"/>
      <c r="O43" s="197"/>
      <c r="P43" s="112"/>
      <c r="Q43" s="77"/>
      <c r="R43" s="52"/>
    </row>
    <row r="44" spans="1:18" s="53" customFormat="1" ht="9" customHeight="1">
      <c r="A44" s="56"/>
      <c r="B44" s="113"/>
      <c r="C44" s="166"/>
      <c r="D44" s="156"/>
      <c r="E44" s="137"/>
      <c r="F44" s="151"/>
      <c r="G44" s="137"/>
      <c r="H44" s="165"/>
      <c r="I44" s="158"/>
      <c r="J44" s="138" t="s">
        <v>138</v>
      </c>
      <c r="K44" s="72"/>
      <c r="L44" s="146"/>
      <c r="M44" s="73"/>
      <c r="N44" s="112"/>
      <c r="O44" s="197"/>
      <c r="P44" s="112"/>
      <c r="Q44" s="77"/>
      <c r="R44" s="52"/>
    </row>
    <row r="45" spans="1:18" s="53" customFormat="1" ht="9" customHeight="1">
      <c r="A45" s="56">
        <v>20</v>
      </c>
      <c r="B45" s="138"/>
      <c r="C45" s="138">
        <v>122</v>
      </c>
      <c r="D45" s="159"/>
      <c r="E45" s="138" t="s">
        <v>59</v>
      </c>
      <c r="F45" s="138" t="s">
        <v>140</v>
      </c>
      <c r="G45" s="138"/>
      <c r="H45" s="138"/>
      <c r="I45" s="160"/>
      <c r="J45" s="162" t="s">
        <v>184</v>
      </c>
      <c r="K45" s="49"/>
      <c r="L45" s="146"/>
      <c r="M45" s="69"/>
      <c r="N45" s="112"/>
      <c r="O45" s="197"/>
      <c r="P45" s="112"/>
      <c r="Q45" s="77"/>
      <c r="R45" s="52"/>
    </row>
    <row r="46" spans="1:18" s="53" customFormat="1" ht="9" customHeight="1">
      <c r="A46" s="56"/>
      <c r="B46" s="166"/>
      <c r="C46" s="166"/>
      <c r="D46" s="156"/>
      <c r="E46" s="113"/>
      <c r="F46" s="113"/>
      <c r="G46" s="113"/>
      <c r="H46" s="113"/>
      <c r="I46" s="162"/>
      <c r="J46" s="146"/>
      <c r="K46" s="49"/>
      <c r="L46" s="157"/>
      <c r="M46" s="68"/>
      <c r="N46" s="138" t="s">
        <v>127</v>
      </c>
      <c r="O46" s="199"/>
      <c r="P46" s="112"/>
      <c r="Q46" s="77"/>
      <c r="R46" s="52"/>
    </row>
    <row r="47" spans="1:18" s="53" customFormat="1" ht="9" customHeight="1">
      <c r="A47" s="56">
        <v>21</v>
      </c>
      <c r="B47" s="138"/>
      <c r="C47" s="138">
        <v>48</v>
      </c>
      <c r="D47" s="159"/>
      <c r="E47" s="138" t="s">
        <v>141</v>
      </c>
      <c r="F47" s="138" t="s">
        <v>61</v>
      </c>
      <c r="G47" s="138"/>
      <c r="H47" s="138"/>
      <c r="I47" s="155"/>
      <c r="J47" s="146"/>
      <c r="K47" s="49"/>
      <c r="L47" s="146"/>
      <c r="M47" s="69"/>
      <c r="N47" s="196" t="s">
        <v>247</v>
      </c>
      <c r="O47" s="200"/>
      <c r="P47" s="112"/>
      <c r="Q47" s="77"/>
      <c r="R47" s="52"/>
    </row>
    <row r="48" spans="1:18" s="53" customFormat="1" ht="9" customHeight="1">
      <c r="A48" s="56"/>
      <c r="B48" s="166"/>
      <c r="C48" s="166"/>
      <c r="D48" s="156"/>
      <c r="E48" s="113"/>
      <c r="F48" s="147"/>
      <c r="G48" s="113"/>
      <c r="H48" s="157"/>
      <c r="I48" s="158"/>
      <c r="J48" s="138" t="s">
        <v>141</v>
      </c>
      <c r="K48" s="60"/>
      <c r="L48" s="146"/>
      <c r="M48" s="69"/>
      <c r="N48" s="112"/>
      <c r="O48" s="200"/>
      <c r="P48" s="112"/>
      <c r="Q48" s="77"/>
      <c r="R48" s="52"/>
    </row>
    <row r="49" spans="1:18" s="53" customFormat="1" ht="9" customHeight="1">
      <c r="A49" s="56">
        <v>22</v>
      </c>
      <c r="B49" s="138"/>
      <c r="C49" s="138">
        <v>68</v>
      </c>
      <c r="D49" s="159"/>
      <c r="E49" s="138" t="s">
        <v>142</v>
      </c>
      <c r="F49" s="138" t="s">
        <v>47</v>
      </c>
      <c r="G49" s="138"/>
      <c r="H49" s="138"/>
      <c r="I49" s="160"/>
      <c r="J49" s="161" t="s">
        <v>239</v>
      </c>
      <c r="K49" s="66"/>
      <c r="L49" s="146"/>
      <c r="M49" s="69"/>
      <c r="N49" s="112"/>
      <c r="O49" s="200"/>
      <c r="P49" s="112"/>
      <c r="Q49" s="77"/>
      <c r="R49" s="52"/>
    </row>
    <row r="50" spans="1:18" s="53" customFormat="1" ht="9" customHeight="1">
      <c r="A50" s="56"/>
      <c r="B50" s="166"/>
      <c r="C50" s="166"/>
      <c r="D50" s="156"/>
      <c r="E50" s="113"/>
      <c r="F50" s="113"/>
      <c r="G50" s="113"/>
      <c r="H50" s="113"/>
      <c r="I50" s="162"/>
      <c r="J50" s="157"/>
      <c r="K50" s="68"/>
      <c r="L50" s="138" t="s">
        <v>125</v>
      </c>
      <c r="M50" s="72"/>
      <c r="N50" s="112"/>
      <c r="O50" s="200"/>
      <c r="P50" s="112"/>
      <c r="Q50" s="77"/>
      <c r="R50" s="52"/>
    </row>
    <row r="51" spans="1:18" s="53" customFormat="1" ht="9" customHeight="1">
      <c r="A51" s="56">
        <v>23</v>
      </c>
      <c r="B51" s="138"/>
      <c r="C51" s="138">
        <v>33</v>
      </c>
      <c r="D51" s="159"/>
      <c r="E51" s="138" t="s">
        <v>111</v>
      </c>
      <c r="F51" s="138"/>
      <c r="G51" s="138"/>
      <c r="H51" s="138"/>
      <c r="I51" s="155"/>
      <c r="J51" s="146"/>
      <c r="K51" s="69"/>
      <c r="L51" s="161" t="s">
        <v>194</v>
      </c>
      <c r="M51" s="65"/>
      <c r="N51" s="112"/>
      <c r="O51" s="200"/>
      <c r="P51" s="112"/>
      <c r="Q51" s="77"/>
      <c r="R51" s="52"/>
    </row>
    <row r="52" spans="1:18" s="53" customFormat="1" ht="9" customHeight="1">
      <c r="A52" s="56"/>
      <c r="B52" s="166"/>
      <c r="C52" s="166"/>
      <c r="D52" s="156"/>
      <c r="E52" s="113"/>
      <c r="F52" s="147"/>
      <c r="G52" s="113"/>
      <c r="H52" s="157"/>
      <c r="I52" s="158"/>
      <c r="J52" s="138" t="s">
        <v>125</v>
      </c>
      <c r="K52" s="72"/>
      <c r="L52" s="146"/>
      <c r="M52" s="79"/>
      <c r="N52" s="112"/>
      <c r="O52" s="200"/>
      <c r="P52" s="112"/>
      <c r="Q52" s="77"/>
      <c r="R52" s="52"/>
    </row>
    <row r="53" spans="1:18" s="53" customFormat="1" ht="9" customHeight="1">
      <c r="A53" s="44">
        <v>24</v>
      </c>
      <c r="B53" s="138" t="str">
        <f>IF($D53="","",VLOOKUP($D53,'[1]Si Main Draw Prep'!$A$7:$J$38,10))</f>
        <v>DA</v>
      </c>
      <c r="C53" s="138">
        <f>IF($D53="","",VLOOKUP($D53,'[1]Si Main Draw Prep'!$A$7:$K$38,11))</f>
        <v>5</v>
      </c>
      <c r="D53" s="154">
        <v>4</v>
      </c>
      <c r="E53" s="138" t="s">
        <v>125</v>
      </c>
      <c r="F53" s="138" t="s">
        <v>126</v>
      </c>
      <c r="G53" s="138"/>
      <c r="H53" s="138"/>
      <c r="I53" s="160"/>
      <c r="J53" s="146"/>
      <c r="K53" s="49"/>
      <c r="L53" s="146"/>
      <c r="M53" s="49"/>
      <c r="N53" s="112"/>
      <c r="O53" s="200"/>
      <c r="P53" s="112"/>
      <c r="Q53" s="77"/>
      <c r="R53" s="52"/>
    </row>
    <row r="54" spans="1:18" s="53" customFormat="1" ht="9" customHeight="1">
      <c r="A54" s="56"/>
      <c r="B54" s="166"/>
      <c r="C54" s="166"/>
      <c r="D54" s="164"/>
      <c r="E54" s="113"/>
      <c r="F54" s="113"/>
      <c r="G54" s="113"/>
      <c r="H54" s="113"/>
      <c r="I54" s="162"/>
      <c r="J54" s="146"/>
      <c r="K54" s="49"/>
      <c r="L54" s="146"/>
      <c r="M54" s="49"/>
      <c r="N54" s="157"/>
      <c r="O54" s="192"/>
      <c r="P54" s="138" t="s">
        <v>122</v>
      </c>
      <c r="Q54" s="81"/>
      <c r="R54" s="52"/>
    </row>
    <row r="55" spans="1:18" s="53" customFormat="1" ht="9" customHeight="1">
      <c r="A55" s="44">
        <v>25</v>
      </c>
      <c r="B55" s="138"/>
      <c r="C55" s="138" t="e">
        <f>IF(#REF!="","",VLOOKUP(#REF!,'[1]Si Main Draw Prep'!$A$7:$K$38,11))</f>
        <v>#REF!</v>
      </c>
      <c r="D55" s="163" t="s">
        <v>103</v>
      </c>
      <c r="E55" s="138" t="s">
        <v>128</v>
      </c>
      <c r="F55" s="138" t="s">
        <v>47</v>
      </c>
      <c r="G55" s="138"/>
      <c r="H55" s="138"/>
      <c r="I55" s="155"/>
      <c r="J55" s="146"/>
      <c r="K55" s="49"/>
      <c r="L55" s="146"/>
      <c r="M55" s="49"/>
      <c r="N55" s="112"/>
      <c r="O55" s="200"/>
      <c r="P55" s="112" t="s">
        <v>193</v>
      </c>
      <c r="Q55" s="51"/>
      <c r="R55" s="52"/>
    </row>
    <row r="56" spans="1:18" s="53" customFormat="1" ht="9" customHeight="1">
      <c r="A56" s="56"/>
      <c r="B56" s="166"/>
      <c r="C56" s="166"/>
      <c r="D56" s="156"/>
      <c r="E56" s="113"/>
      <c r="F56" s="146"/>
      <c r="G56" s="113"/>
      <c r="H56" s="157"/>
      <c r="I56" s="158"/>
      <c r="J56" s="138" t="s">
        <v>129</v>
      </c>
      <c r="K56" s="60"/>
      <c r="L56" s="146"/>
      <c r="M56" s="49"/>
      <c r="N56" s="112"/>
      <c r="O56" s="200"/>
      <c r="P56" s="112"/>
      <c r="Q56" s="51"/>
      <c r="R56" s="52"/>
    </row>
    <row r="57" spans="1:18" s="53" customFormat="1" ht="9" customHeight="1">
      <c r="A57" s="56">
        <v>26</v>
      </c>
      <c r="B57" s="138"/>
      <c r="C57" s="138">
        <v>24</v>
      </c>
      <c r="D57" s="159"/>
      <c r="E57" s="138" t="s">
        <v>111</v>
      </c>
      <c r="F57" s="138"/>
      <c r="G57" s="138"/>
      <c r="H57" s="138"/>
      <c r="I57" s="160"/>
      <c r="J57" s="161"/>
      <c r="K57" s="66"/>
      <c r="L57" s="146"/>
      <c r="M57" s="49"/>
      <c r="N57" s="112"/>
      <c r="O57" s="200"/>
      <c r="P57" s="112"/>
      <c r="Q57" s="51"/>
      <c r="R57" s="52"/>
    </row>
    <row r="58" spans="1:18" s="53" customFormat="1" ht="9" customHeight="1">
      <c r="A58" s="56"/>
      <c r="B58" s="166"/>
      <c r="C58" s="166"/>
      <c r="D58" s="156"/>
      <c r="E58" s="113"/>
      <c r="F58" s="113"/>
      <c r="G58" s="113"/>
      <c r="H58" s="113"/>
      <c r="I58" s="162"/>
      <c r="J58" s="157"/>
      <c r="K58" s="68"/>
      <c r="L58" s="138" t="s">
        <v>240</v>
      </c>
      <c r="M58" s="60"/>
      <c r="N58" s="112"/>
      <c r="O58" s="200"/>
      <c r="P58" s="112"/>
      <c r="Q58" s="51"/>
      <c r="R58" s="52"/>
    </row>
    <row r="59" spans="1:18" s="53" customFormat="1" ht="9" customHeight="1">
      <c r="A59" s="56">
        <v>27</v>
      </c>
      <c r="B59" s="138"/>
      <c r="C59" s="138">
        <v>43</v>
      </c>
      <c r="D59" s="159"/>
      <c r="E59" s="138" t="s">
        <v>143</v>
      </c>
      <c r="F59" s="138" t="s">
        <v>17</v>
      </c>
      <c r="G59" s="138"/>
      <c r="H59" s="138"/>
      <c r="I59" s="155"/>
      <c r="J59" s="146"/>
      <c r="K59" s="69"/>
      <c r="L59" s="161" t="s">
        <v>237</v>
      </c>
      <c r="M59" s="66"/>
      <c r="N59" s="112"/>
      <c r="O59" s="77"/>
      <c r="P59" s="50"/>
      <c r="Q59" s="51"/>
      <c r="R59" s="52"/>
    </row>
    <row r="60" spans="1:18" s="53" customFormat="1" ht="9" customHeight="1">
      <c r="A60" s="56"/>
      <c r="B60" s="113"/>
      <c r="C60" s="166"/>
      <c r="D60" s="156"/>
      <c r="E60" s="113"/>
      <c r="F60" s="147"/>
      <c r="G60" s="113"/>
      <c r="H60" s="157"/>
      <c r="I60" s="158"/>
      <c r="J60" s="138" t="s">
        <v>128</v>
      </c>
      <c r="K60" s="72"/>
      <c r="L60" s="146"/>
      <c r="M60" s="73"/>
      <c r="N60" s="112"/>
      <c r="O60" s="77"/>
      <c r="P60" s="50"/>
      <c r="Q60" s="51"/>
      <c r="R60" s="52"/>
    </row>
    <row r="61" spans="1:18" s="53" customFormat="1" ht="9" customHeight="1">
      <c r="A61" s="56">
        <v>28</v>
      </c>
      <c r="B61" s="138"/>
      <c r="C61" s="138">
        <v>11</v>
      </c>
      <c r="D61" s="159"/>
      <c r="E61" s="138" t="s">
        <v>128</v>
      </c>
      <c r="F61" s="138" t="s">
        <v>45</v>
      </c>
      <c r="G61" s="138"/>
      <c r="H61" s="138"/>
      <c r="I61" s="160"/>
      <c r="J61" s="146" t="s">
        <v>187</v>
      </c>
      <c r="K61" s="49"/>
      <c r="L61" s="146"/>
      <c r="M61" s="69"/>
      <c r="N61" s="112"/>
      <c r="O61" s="77"/>
      <c r="P61" s="50"/>
      <c r="Q61" s="51"/>
      <c r="R61" s="52"/>
    </row>
    <row r="62" spans="1:18" s="53" customFormat="1" ht="9" customHeight="1">
      <c r="A62" s="56"/>
      <c r="B62" s="166"/>
      <c r="C62" s="166"/>
      <c r="D62" s="156"/>
      <c r="E62" s="113"/>
      <c r="F62" s="113"/>
      <c r="G62" s="113"/>
      <c r="H62" s="113"/>
      <c r="I62" s="162"/>
      <c r="J62" s="146"/>
      <c r="K62" s="49"/>
      <c r="L62" s="157"/>
      <c r="M62" s="68"/>
      <c r="N62" s="138" t="s">
        <v>122</v>
      </c>
      <c r="O62" s="81"/>
      <c r="P62" s="50"/>
      <c r="Q62" s="51"/>
      <c r="R62" s="52"/>
    </row>
    <row r="63" spans="1:18" s="53" customFormat="1" ht="9" customHeight="1">
      <c r="A63" s="56">
        <v>29</v>
      </c>
      <c r="B63" s="138">
        <f>IF($D63="","",VLOOKUP($D63,'[1]Si Main Draw Prep'!$A$7:$J$38,10))</f>
      </c>
      <c r="C63" s="138">
        <v>13</v>
      </c>
      <c r="D63" s="159"/>
      <c r="E63" s="138" t="s">
        <v>144</v>
      </c>
      <c r="F63" s="138" t="s">
        <v>145</v>
      </c>
      <c r="G63" s="138"/>
      <c r="H63" s="138"/>
      <c r="I63" s="155"/>
      <c r="J63" s="146"/>
      <c r="K63" s="49"/>
      <c r="L63" s="146"/>
      <c r="M63" s="69"/>
      <c r="N63" s="196" t="s">
        <v>248</v>
      </c>
      <c r="O63" s="51"/>
      <c r="P63" s="50"/>
      <c r="Q63" s="51"/>
      <c r="R63" s="52"/>
    </row>
    <row r="64" spans="1:18" s="53" customFormat="1" ht="9" customHeight="1">
      <c r="A64" s="56"/>
      <c r="B64" s="166"/>
      <c r="C64" s="166"/>
      <c r="D64" s="156"/>
      <c r="E64" s="113"/>
      <c r="F64" s="147"/>
      <c r="G64" s="113"/>
      <c r="H64" s="157"/>
      <c r="I64" s="158"/>
      <c r="J64" s="138" t="s">
        <v>144</v>
      </c>
      <c r="K64" s="60"/>
      <c r="L64" s="146"/>
      <c r="M64" s="69"/>
      <c r="N64" s="112"/>
      <c r="O64" s="51"/>
      <c r="P64" s="50"/>
      <c r="Q64" s="51"/>
      <c r="R64" s="52"/>
    </row>
    <row r="65" spans="1:18" s="53" customFormat="1" ht="9" customHeight="1">
      <c r="A65" s="56">
        <v>30</v>
      </c>
      <c r="B65" s="138">
        <f>IF($D65="","",VLOOKUP($D65,'[1]Si Main Draw Prep'!$A$7:$J$38,10))</f>
      </c>
      <c r="C65" s="138">
        <v>50</v>
      </c>
      <c r="D65" s="159"/>
      <c r="E65" s="138" t="s">
        <v>111</v>
      </c>
      <c r="F65" s="138"/>
      <c r="G65" s="138"/>
      <c r="H65" s="138"/>
      <c r="I65" s="160"/>
      <c r="J65" s="161"/>
      <c r="K65" s="66"/>
      <c r="L65" s="146"/>
      <c r="M65" s="69"/>
      <c r="N65" s="50"/>
      <c r="O65" s="51"/>
      <c r="P65" s="50"/>
      <c r="Q65" s="51"/>
      <c r="R65" s="52"/>
    </row>
    <row r="66" spans="1:16" s="53" customFormat="1" ht="9" customHeight="1">
      <c r="A66" s="56"/>
      <c r="B66" s="166"/>
      <c r="C66" s="166"/>
      <c r="D66" s="156"/>
      <c r="E66" s="113"/>
      <c r="F66" s="113"/>
      <c r="G66" s="113"/>
      <c r="H66" s="113"/>
      <c r="I66" s="162"/>
      <c r="J66" s="157"/>
      <c r="K66" s="68"/>
      <c r="L66" s="138" t="s">
        <v>122</v>
      </c>
      <c r="M66" s="72"/>
      <c r="N66" s="86"/>
      <c r="O66" s="87"/>
      <c r="P66" s="88"/>
    </row>
    <row r="67" spans="1:16" s="53" customFormat="1" ht="9" customHeight="1">
      <c r="A67" s="56">
        <v>31</v>
      </c>
      <c r="B67" s="138">
        <f>IF($D67="","",VLOOKUP($D67,'[1]Si Main Draw Prep'!$A$7:$J$38,10))</f>
      </c>
      <c r="C67" s="138">
        <v>34</v>
      </c>
      <c r="D67" s="159"/>
      <c r="E67" s="138" t="s">
        <v>111</v>
      </c>
      <c r="F67" s="138"/>
      <c r="G67" s="138"/>
      <c r="H67" s="138"/>
      <c r="I67" s="155"/>
      <c r="J67" s="146"/>
      <c r="K67" s="69"/>
      <c r="L67" s="161" t="s">
        <v>241</v>
      </c>
      <c r="M67" s="65"/>
      <c r="N67" s="86"/>
      <c r="O67" s="89"/>
      <c r="P67" s="88"/>
    </row>
    <row r="68" spans="1:19" s="53" customFormat="1" ht="9" customHeight="1">
      <c r="A68" s="56"/>
      <c r="B68" s="166"/>
      <c r="C68" s="166"/>
      <c r="D68" s="156"/>
      <c r="E68" s="113"/>
      <c r="F68" s="147"/>
      <c r="G68" s="113"/>
      <c r="H68" s="157"/>
      <c r="I68" s="158"/>
      <c r="J68" s="138" t="s">
        <v>122</v>
      </c>
      <c r="K68" s="72"/>
      <c r="L68" s="49"/>
      <c r="M68" s="79"/>
      <c r="N68" s="86"/>
      <c r="O68" s="90"/>
      <c r="P68" s="90"/>
      <c r="Q68" s="90"/>
      <c r="R68" s="91"/>
      <c r="S68" s="91"/>
    </row>
    <row r="69" spans="1:21" s="53" customFormat="1" ht="10.5" customHeight="1">
      <c r="A69" s="44">
        <v>32</v>
      </c>
      <c r="B69" s="138" t="str">
        <f>IF($D69="","",VLOOKUP($D69,'[1]Si Main Draw Prep'!$A$7:$J$38,10))</f>
        <v>DA</v>
      </c>
      <c r="C69" s="138">
        <f>IF($D69="","",VLOOKUP($D69,'[1]Si Main Draw Prep'!$A$7:$K$38,11))</f>
        <v>3</v>
      </c>
      <c r="D69" s="154">
        <v>2</v>
      </c>
      <c r="E69" s="138" t="s">
        <v>122</v>
      </c>
      <c r="F69" s="138" t="s">
        <v>123</v>
      </c>
      <c r="G69" s="138"/>
      <c r="H69" s="138"/>
      <c r="I69" s="160"/>
      <c r="J69" s="146"/>
      <c r="K69" s="49"/>
      <c r="L69" s="49"/>
      <c r="M69" s="49"/>
      <c r="N69" s="86"/>
      <c r="O69" s="90"/>
      <c r="P69" s="90"/>
      <c r="Q69" s="90"/>
      <c r="R69" s="91"/>
      <c r="S69" s="91"/>
      <c r="U69" s="53" t="s">
        <v>13</v>
      </c>
    </row>
    <row r="70" spans="12:19" ht="12.75" customHeight="1">
      <c r="L70" s="138" t="s">
        <v>124</v>
      </c>
      <c r="N70" s="86"/>
      <c r="Q70" s="311"/>
      <c r="R70" s="311"/>
      <c r="S70" s="311"/>
    </row>
    <row r="71" spans="12:19" ht="15.75" customHeight="1">
      <c r="L71" s="95"/>
      <c r="M71" s="145"/>
      <c r="N71" s="138" t="s">
        <v>124</v>
      </c>
      <c r="Q71" s="96"/>
      <c r="R71" s="97"/>
      <c r="S71" s="97"/>
    </row>
    <row r="72" spans="12:19" ht="15.75" customHeight="1">
      <c r="L72" s="138" t="s">
        <v>127</v>
      </c>
      <c r="M72" s="204"/>
      <c r="N72" s="125" t="s">
        <v>243</v>
      </c>
      <c r="P72" s="98"/>
      <c r="Q72" s="96"/>
      <c r="R72" s="97"/>
      <c r="S72" s="97"/>
    </row>
    <row r="73" spans="12:13" ht="12.75">
      <c r="L73" s="104"/>
      <c r="M73" s="96"/>
    </row>
    <row r="74" ht="12.75">
      <c r="L74" s="97"/>
    </row>
    <row r="75" ht="12.75">
      <c r="L75" s="97"/>
    </row>
    <row r="76" spans="4:15" ht="15.75">
      <c r="D76" s="99"/>
      <c r="E76" s="100" t="s">
        <v>121</v>
      </c>
      <c r="F76" s="100"/>
      <c r="G76" s="100"/>
      <c r="H76" s="100"/>
      <c r="I76" s="101"/>
      <c r="J76" s="308" t="s">
        <v>101</v>
      </c>
      <c r="K76" s="308"/>
      <c r="L76" s="308"/>
      <c r="M76" s="308"/>
      <c r="N76" s="308"/>
      <c r="O76" s="308"/>
    </row>
    <row r="77" spans="4:12" ht="15.75">
      <c r="D77" s="99"/>
      <c r="E77" s="100"/>
      <c r="F77" s="100"/>
      <c r="G77" s="100"/>
      <c r="H77" s="100"/>
      <c r="I77" s="101"/>
      <c r="J77" s="100"/>
      <c r="K77" s="101"/>
      <c r="L77" s="100"/>
    </row>
    <row r="78" spans="4:12" ht="15.75">
      <c r="D78" s="99"/>
      <c r="E78" s="100"/>
      <c r="F78" s="100"/>
      <c r="G78" s="100"/>
      <c r="H78" s="100"/>
      <c r="I78" s="101"/>
      <c r="J78" s="100"/>
      <c r="K78" s="101"/>
      <c r="L78" s="100"/>
    </row>
    <row r="79" spans="4:12" ht="15.75">
      <c r="D79" s="99"/>
      <c r="E79" s="100" t="s">
        <v>202</v>
      </c>
      <c r="F79" s="100"/>
      <c r="G79" s="100"/>
      <c r="H79" s="100"/>
      <c r="I79" s="101"/>
      <c r="J79" t="s">
        <v>15</v>
      </c>
      <c r="K79" s="100" t="s">
        <v>102</v>
      </c>
      <c r="L79" s="100"/>
    </row>
  </sheetData>
  <sheetProtection/>
  <mergeCells count="6">
    <mergeCell ref="J76:O76"/>
    <mergeCell ref="G2:P2"/>
    <mergeCell ref="A4:C4"/>
    <mergeCell ref="Q70:S70"/>
    <mergeCell ref="J3:L3"/>
    <mergeCell ref="P4:Q4"/>
  </mergeCells>
  <conditionalFormatting sqref="H69 H7 F53 H9 F69 H67 F45 H13 H15 F57 H17 H19 F19 H21 F21 H23 F23 H25 F25 H27 F27 H29 F29 H31 F31 H33 F33 H35 F35 H37 F37 H41 F41 H43 F43 H45 H47 F47 H49 F49 H51 F7 H53 F51 H57 F11 H59 F59 H61 F67 H63 F9 H65 F65 H11 F15 F13">
    <cfRule type="expression" priority="11" dxfId="0" stopIfTrue="1">
      <formula>AND($D7&lt;9,$C7&gt;0)</formula>
    </cfRule>
  </conditionalFormatting>
  <conditionalFormatting sqref="J10 J58 H12 H16 H20 H24 H28 H32 H36 H40 H44 H48 H52 H56 H60 H64 L14 N22 L30 N39 L46 N54 J66 H68 J18 J26 J34 J42 J50 L62 H8">
    <cfRule type="expression" priority="12" dxfId="140" stopIfTrue="1">
      <formula>AND($N$1="CU",H8="Umpire")</formula>
    </cfRule>
    <cfRule type="expression" priority="13" dxfId="139" stopIfTrue="1">
      <formula>AND($N$1="CU",H8&lt;&gt;"Umpire",I8&lt;&gt;"")</formula>
    </cfRule>
    <cfRule type="expression" priority="14" dxfId="138" stopIfTrue="1">
      <formula>AND($N$1="CU",H8&lt;&gt;"Umpire")</formula>
    </cfRule>
  </conditionalFormatting>
  <conditionalFormatting sqref="E7 E45 E57 E17 E19 E21 E23 E25 E27 E31 E33 E35 E37 E41 E43 E47 E49 E51 E53 E11 E67 E9 E65 E15 J16 J28 E29 E59 E69 J60 J8 J20 J24 J36 J52 J68 E13 J12 J44 J32 L10 L18 L26 L34 J48 L50 L66 N62 N30 N14 P22 P54 L70 P38">
    <cfRule type="cellIs" priority="15" dxfId="1" operator="equal" stopIfTrue="1">
      <formula>"Bye"</formula>
    </cfRule>
    <cfRule type="expression" priority="16" dxfId="0" stopIfTrue="1">
      <formula>AND($D7&lt;9,$C7&gt;0)</formula>
    </cfRule>
  </conditionalFormatting>
  <conditionalFormatting sqref="M71:M72">
    <cfRule type="expression" priority="17" dxfId="0" stopIfTrue="1">
      <formula>L71="as"</formula>
    </cfRule>
    <cfRule type="expression" priority="18" dxfId="0" stopIfTrue="1">
      <formula>L71="bs"</formula>
    </cfRule>
  </conditionalFormatting>
  <conditionalFormatting sqref="D7 D9 D11 D13 D59 D17 D19 D67 D23 D25 D27 D29 D31 D33 D35 D65 D69 D41 D43 D47 D49 D51 D53 D45 D57 D15">
    <cfRule type="expression" priority="19" dxfId="907" stopIfTrue="1">
      <formula>AND($D7&gt;0,$D7&lt;9,$C7&gt;0)</formula>
    </cfRule>
    <cfRule type="expression" priority="20" dxfId="237" stopIfTrue="1">
      <formula>$D7&gt;0</formula>
    </cfRule>
    <cfRule type="expression" priority="21" dxfId="235" stopIfTrue="1">
      <formula>$E7="Bye"</formula>
    </cfRule>
  </conditionalFormatting>
  <conditionalFormatting sqref="D63 D61">
    <cfRule type="expression" priority="22" dxfId="907" stopIfTrue="1">
      <formula>AND($D61&gt;0,$D61&lt;9,$C61&gt;0)</formula>
    </cfRule>
    <cfRule type="expression" priority="23" dxfId="237" stopIfTrue="1">
      <formula>$D61&gt;0</formula>
    </cfRule>
    <cfRule type="expression" priority="24" dxfId="235" stopIfTrue="1">
      <formula>#REF!="Bye"</formula>
    </cfRule>
  </conditionalFormatting>
  <conditionalFormatting sqref="D39 B7 B9 B11 B13 D37 B17 B19 B21 B23 B25 B27 B29 B31 B33 B35 B37 B39 B41 B43 B45 B47 B49 B51 B53 B57 B59 B61 B63 B65 B67 B69 D55 D21 B15">
    <cfRule type="cellIs" priority="25" dxfId="234" operator="equal" stopIfTrue="1">
      <formula>"DA"</formula>
    </cfRule>
  </conditionalFormatting>
  <conditionalFormatting sqref="H55 F55 H39 F39">
    <cfRule type="expression" priority="26" dxfId="0" stopIfTrue="1">
      <formula>AND(#REF!&lt;9,$C39&gt;0)</formula>
    </cfRule>
  </conditionalFormatting>
  <conditionalFormatting sqref="E55 E39 J40 J56 L42">
    <cfRule type="cellIs" priority="27" dxfId="1" operator="equal" stopIfTrue="1">
      <formula>"Bye"</formula>
    </cfRule>
    <cfRule type="expression" priority="28" dxfId="0" stopIfTrue="1">
      <formula>AND(#REF!&lt;9,$C39&gt;0)</formula>
    </cfRule>
  </conditionalFormatting>
  <conditionalFormatting sqref="I8 I12 I16 I20 I24 I28 I32 I36 I40 I44 I48 I52 I56 I60 I64 I68 K66 K58 K50 K42 K34 K26 K18 K10 M14 M30 M46 M62 O54 O39 O22">
    <cfRule type="expression" priority="29" dxfId="904" stopIfTrue="1">
      <formula>$N$1="CU"</formula>
    </cfRule>
  </conditionalFormatting>
  <conditionalFormatting sqref="L58">
    <cfRule type="cellIs" priority="9" dxfId="1" operator="equal" stopIfTrue="1">
      <formula>"Bye"</formula>
    </cfRule>
    <cfRule type="expression" priority="10" dxfId="0" stopIfTrue="1">
      <formula>AND(#REF!&lt;9,$C58&gt;0)</formula>
    </cfRule>
  </conditionalFormatting>
  <conditionalFormatting sqref="N46">
    <cfRule type="cellIs" priority="7" dxfId="1" operator="equal" stopIfTrue="1">
      <formula>"Bye"</formula>
    </cfRule>
    <cfRule type="expression" priority="8" dxfId="0" stopIfTrue="1">
      <formula>AND(#REF!&lt;9,$C46&gt;0)</formula>
    </cfRule>
  </conditionalFormatting>
  <conditionalFormatting sqref="L72">
    <cfRule type="cellIs" priority="3" dxfId="1" operator="equal" stopIfTrue="1">
      <formula>"Bye"</formula>
    </cfRule>
    <cfRule type="expression" priority="4" dxfId="0" stopIfTrue="1">
      <formula>AND(#REF!&lt;9,$C72&gt;0)</formula>
    </cfRule>
  </conditionalFormatting>
  <conditionalFormatting sqref="N71">
    <cfRule type="cellIs" priority="1" dxfId="1" operator="equal" stopIfTrue="1">
      <formula>"Bye"</formula>
    </cfRule>
    <cfRule type="expression" priority="2" dxfId="0" stopIfTrue="1">
      <formula>AND($D71&lt;9,$C71&gt;0)</formula>
    </cfRule>
  </conditionalFormatting>
  <dataValidations count="1">
    <dataValidation type="list" allowBlank="1" showInputMessage="1" sqref="H8 H12 H16 H20 H24 H28 H32 H36 H40 H44 H48 H52 H56 H60 H64 H68 J66 J58 L62 N54 J50 L46 J42 N39 J34 L30 J26 N22 J18 L14 J10">
      <formula1>$T$7:$T$18</formula1>
    </dataValidation>
  </dataValidations>
  <printOptions horizontalCentered="1"/>
  <pageMargins left="0.35" right="0.35" top="0.39" bottom="0.39" header="0" footer="0"/>
  <pageSetup fitToHeight="1" fitToWidth="1" horizontalDpi="360" verticalDpi="360" orientation="portrait" paperSize="9" scale="83" r:id="rId3"/>
  <legacyDrawing r:id="rId2"/>
</worksheet>
</file>

<file path=xl/worksheets/sheet4.xml><?xml version="1.0" encoding="utf-8"?>
<worksheet xmlns="http://schemas.openxmlformats.org/spreadsheetml/2006/main" xmlns:r="http://schemas.openxmlformats.org/officeDocument/2006/relationships">
  <sheetPr codeName="Sheet20">
    <pageSetUpPr fitToPage="1"/>
  </sheetPr>
  <dimension ref="A1:V79"/>
  <sheetViews>
    <sheetView showGridLines="0" showZeros="0" view="pageBreakPreview" zoomScaleSheetLayoutView="100" zoomScalePageLayoutView="0" workbookViewId="0" topLeftCell="A37">
      <selection activeCell="P70" sqref="P70"/>
    </sheetView>
  </sheetViews>
  <sheetFormatPr defaultColWidth="9.140625" defaultRowHeight="12.75"/>
  <cols>
    <col min="1" max="1" width="3.00390625" style="0" customWidth="1"/>
    <col min="2" max="2" width="4.7109375" style="0" customWidth="1"/>
    <col min="3" max="3" width="4.421875" style="0" hidden="1" customWidth="1"/>
    <col min="4" max="4" width="4.57421875" style="92" customWidth="1"/>
    <col min="5" max="5" width="17.7109375" style="0" customWidth="1"/>
    <col min="6" max="6" width="5.00390625" style="0" customWidth="1"/>
    <col min="7" max="7" width="7.00390625" style="0" customWidth="1"/>
    <col min="8" max="8" width="5.8515625" style="0" customWidth="1"/>
    <col min="9" max="9" width="4.28125" style="93" customWidth="1"/>
    <col min="10" max="10" width="14.57421875" style="0" customWidth="1"/>
    <col min="11" max="11" width="3.7109375" style="93" customWidth="1"/>
    <col min="12" max="12" width="11.7109375" style="0" customWidth="1"/>
    <col min="13" max="13" width="3.140625" style="94" customWidth="1"/>
    <col min="14" max="14" width="10.7109375" style="0" customWidth="1"/>
    <col min="15" max="15" width="1.7109375" style="93" customWidth="1"/>
    <col min="16" max="16" width="10.7109375" style="0" customWidth="1"/>
    <col min="17" max="17" width="1.7109375" style="94" customWidth="1"/>
    <col min="18" max="18" width="0" style="0" hidden="1" customWidth="1"/>
    <col min="19" max="19" width="8.00390625" style="0" customWidth="1"/>
    <col min="20" max="20" width="9.57421875" style="0" hidden="1" customWidth="1"/>
    <col min="21" max="21" width="8.57421875" style="0" hidden="1" customWidth="1"/>
    <col min="22" max="22" width="10.00390625" style="0" hidden="1" customWidth="1"/>
  </cols>
  <sheetData>
    <row r="1" spans="1:22" s="9" customFormat="1" ht="21" customHeight="1">
      <c r="A1" s="1" t="e">
        <f>'[1]Week SetUp'!$A$6</f>
        <v>#REF!</v>
      </c>
      <c r="B1" s="2"/>
      <c r="C1" s="3"/>
      <c r="D1" s="4"/>
      <c r="E1" s="135" t="s">
        <v>16</v>
      </c>
      <c r="F1" s="3"/>
      <c r="G1" s="134" t="s">
        <v>62</v>
      </c>
      <c r="H1" s="3"/>
      <c r="I1" s="5"/>
      <c r="J1" s="6"/>
      <c r="K1" s="5"/>
      <c r="L1" s="6"/>
      <c r="M1" s="5"/>
      <c r="N1" s="7" t="s">
        <v>0</v>
      </c>
      <c r="O1" s="5"/>
      <c r="P1" s="8"/>
      <c r="Q1" s="5"/>
      <c r="T1" s="10"/>
      <c r="U1" s="10"/>
      <c r="V1" s="10"/>
    </row>
    <row r="2" spans="1:17" s="18" customFormat="1" ht="13.5" customHeight="1">
      <c r="A2" s="11">
        <f>'[1]Week SetUp'!$A$8</f>
        <v>0</v>
      </c>
      <c r="B2" s="12"/>
      <c r="C2" s="13"/>
      <c r="D2" s="14"/>
      <c r="E2" s="15"/>
      <c r="F2" s="16"/>
      <c r="G2" s="309" t="s">
        <v>63</v>
      </c>
      <c r="H2" s="309"/>
      <c r="I2" s="309"/>
      <c r="J2" s="309"/>
      <c r="K2" s="309"/>
      <c r="L2" s="309"/>
      <c r="M2" s="309"/>
      <c r="N2" s="309"/>
      <c r="O2" s="309"/>
      <c r="P2" s="309"/>
      <c r="Q2" s="17"/>
    </row>
    <row r="3" spans="1:17" s="22" customFormat="1" ht="11.25" customHeight="1">
      <c r="A3" s="19"/>
      <c r="B3" s="19"/>
      <c r="C3" s="19"/>
      <c r="D3" s="19"/>
      <c r="E3" s="19"/>
      <c r="F3" s="19" t="s">
        <v>1</v>
      </c>
      <c r="G3" s="19"/>
      <c r="H3" s="19"/>
      <c r="I3" s="20"/>
      <c r="J3" s="312" t="s">
        <v>64</v>
      </c>
      <c r="K3" s="312"/>
      <c r="L3" s="312"/>
      <c r="M3" s="20"/>
      <c r="N3" s="19"/>
      <c r="O3" s="20"/>
      <c r="P3" s="19"/>
      <c r="Q3" s="21" t="s">
        <v>2</v>
      </c>
    </row>
    <row r="4" spans="1:17" s="28" customFormat="1" ht="11.25" customHeight="1" thickBot="1">
      <c r="A4" s="310"/>
      <c r="B4" s="310"/>
      <c r="C4" s="310"/>
      <c r="D4" s="23"/>
      <c r="E4" s="24"/>
      <c r="F4" s="24"/>
      <c r="G4" s="25"/>
      <c r="H4" s="24"/>
      <c r="I4" s="26"/>
      <c r="J4" s="136"/>
      <c r="K4" s="26"/>
      <c r="L4" s="103" t="str">
        <f>'[1]Week SetUp'!$C$12</f>
        <v> </v>
      </c>
      <c r="M4" s="27"/>
      <c r="N4" s="24"/>
      <c r="O4" s="26"/>
      <c r="P4" s="313" t="s">
        <v>65</v>
      </c>
      <c r="Q4" s="313"/>
    </row>
    <row r="5" spans="1:17" s="22" customFormat="1" ht="9.75">
      <c r="A5" s="29"/>
      <c r="B5" s="30" t="s">
        <v>3</v>
      </c>
      <c r="C5" s="31" t="s">
        <v>4</v>
      </c>
      <c r="D5" s="32" t="s">
        <v>5</v>
      </c>
      <c r="E5" s="33" t="s">
        <v>6</v>
      </c>
      <c r="F5" s="33" t="s">
        <v>7</v>
      </c>
      <c r="G5" s="33"/>
      <c r="H5" s="33" t="s">
        <v>8</v>
      </c>
      <c r="I5" s="33"/>
      <c r="J5" s="30" t="s">
        <v>9</v>
      </c>
      <c r="K5" s="34"/>
      <c r="L5" s="30" t="s">
        <v>10</v>
      </c>
      <c r="M5" s="34"/>
      <c r="N5" s="30" t="s">
        <v>11</v>
      </c>
      <c r="O5" s="34"/>
      <c r="P5" s="30" t="s">
        <v>12</v>
      </c>
      <c r="Q5" s="35"/>
    </row>
    <row r="6" spans="1:17" s="22" customFormat="1" ht="3.75" customHeight="1" thickBot="1">
      <c r="A6" s="36"/>
      <c r="B6" s="37"/>
      <c r="C6" s="38"/>
      <c r="D6" s="39"/>
      <c r="E6" s="40"/>
      <c r="F6" s="40"/>
      <c r="G6" s="41"/>
      <c r="H6" s="40"/>
      <c r="I6" s="42"/>
      <c r="J6" s="37"/>
      <c r="K6" s="42"/>
      <c r="L6" s="37"/>
      <c r="M6" s="42"/>
      <c r="N6" s="37"/>
      <c r="O6" s="42"/>
      <c r="P6" s="37"/>
      <c r="Q6" s="43"/>
    </row>
    <row r="7" spans="1:22" s="53" customFormat="1" ht="11.25" customHeight="1">
      <c r="A7" s="44">
        <v>1</v>
      </c>
      <c r="B7" s="45" t="str">
        <f>IF($D7="","",VLOOKUP($D7,'[1]Si Main Draw Prep'!$A$7:$J$38,10))</f>
        <v>DA</v>
      </c>
      <c r="C7" s="45">
        <v>18</v>
      </c>
      <c r="D7" s="46">
        <v>1</v>
      </c>
      <c r="E7" s="138" t="s">
        <v>44</v>
      </c>
      <c r="F7" s="141" t="s">
        <v>58</v>
      </c>
      <c r="G7" s="141"/>
      <c r="H7" s="141"/>
      <c r="I7" s="48"/>
      <c r="J7" s="49"/>
      <c r="K7" s="49"/>
      <c r="L7" s="49"/>
      <c r="M7" s="49"/>
      <c r="N7" s="50"/>
      <c r="O7" s="51"/>
      <c r="P7" s="50"/>
      <c r="Q7" s="51"/>
      <c r="R7" s="52"/>
      <c r="T7" s="54" t="str">
        <f>'[1]Officials'!P24</f>
        <v>Umpire</v>
      </c>
      <c r="V7" s="55" t="str">
        <f>F$7&amp;" "&amp;E$7</f>
        <v>Валентина Ефремова</v>
      </c>
    </row>
    <row r="8" spans="1:22" s="53" customFormat="1" ht="9" customHeight="1">
      <c r="A8" s="56"/>
      <c r="B8" s="57"/>
      <c r="C8" s="57"/>
      <c r="D8" s="58"/>
      <c r="E8" s="142"/>
      <c r="F8" s="143"/>
      <c r="G8" s="142"/>
      <c r="H8" s="152"/>
      <c r="I8" s="59"/>
      <c r="J8" s="138" t="s">
        <v>44</v>
      </c>
      <c r="K8" s="181"/>
      <c r="L8" s="49"/>
      <c r="M8" s="49"/>
      <c r="N8" s="50"/>
      <c r="O8" s="51"/>
      <c r="P8" s="50"/>
      <c r="Q8" s="51"/>
      <c r="R8" s="52"/>
      <c r="T8" s="61" t="str">
        <f>'[1]Officials'!P25</f>
        <v> </v>
      </c>
      <c r="V8" s="62" t="e">
        <f>#REF!&amp;" "&amp;#REF!</f>
        <v>#REF!</v>
      </c>
    </row>
    <row r="9" spans="1:22" s="53" customFormat="1" ht="9" customHeight="1">
      <c r="A9" s="56">
        <v>2</v>
      </c>
      <c r="B9" s="45" t="str">
        <f>IF($D9="","",VLOOKUP($D9,'[1]Si Main Draw Prep'!$A$7:$J$38,10))</f>
        <v>DA</v>
      </c>
      <c r="C9" s="45"/>
      <c r="D9" s="63">
        <v>12</v>
      </c>
      <c r="E9" s="141" t="s">
        <v>155</v>
      </c>
      <c r="F9" s="141" t="s">
        <v>47</v>
      </c>
      <c r="G9" s="141"/>
      <c r="H9" s="138"/>
      <c r="I9" s="64"/>
      <c r="J9" s="161" t="s">
        <v>186</v>
      </c>
      <c r="K9" s="182"/>
      <c r="L9" s="146"/>
      <c r="M9" s="49"/>
      <c r="N9" s="50"/>
      <c r="O9" s="51"/>
      <c r="P9" s="50"/>
      <c r="Q9" s="51"/>
      <c r="R9" s="52"/>
      <c r="T9" s="61" t="str">
        <f>'[1]Officials'!P26</f>
        <v> </v>
      </c>
      <c r="V9" s="62" t="str">
        <f>F$11&amp;" "&amp;E$11</f>
        <v>Степанида Бернацкая</v>
      </c>
    </row>
    <row r="10" spans="1:22" s="53" customFormat="1" ht="9" customHeight="1">
      <c r="A10" s="56"/>
      <c r="B10" s="57"/>
      <c r="C10" s="57"/>
      <c r="D10" s="58"/>
      <c r="E10" s="142"/>
      <c r="F10" s="142"/>
      <c r="G10" s="142"/>
      <c r="H10" s="142"/>
      <c r="I10" s="67"/>
      <c r="J10" s="157"/>
      <c r="K10" s="183"/>
      <c r="L10" s="138" t="s">
        <v>44</v>
      </c>
      <c r="M10" s="60"/>
      <c r="N10" s="50"/>
      <c r="O10" s="51"/>
      <c r="P10" s="50"/>
      <c r="Q10" s="51"/>
      <c r="R10" s="52"/>
      <c r="T10" s="61" t="str">
        <f>'[1]Officials'!P27</f>
        <v> </v>
      </c>
      <c r="V10" s="62" t="str">
        <f>F$13&amp;" "&amp;E$13</f>
        <v>Екатерина Лакуцевич</v>
      </c>
    </row>
    <row r="11" spans="1:22" s="53" customFormat="1" ht="9" customHeight="1">
      <c r="A11" s="56">
        <v>3</v>
      </c>
      <c r="B11" s="45"/>
      <c r="C11" s="45">
        <v>31</v>
      </c>
      <c r="D11" s="63"/>
      <c r="E11" s="141" t="s">
        <v>156</v>
      </c>
      <c r="F11" s="141" t="s">
        <v>158</v>
      </c>
      <c r="G11" s="141"/>
      <c r="H11" s="141"/>
      <c r="I11" s="48"/>
      <c r="J11" s="146"/>
      <c r="K11" s="185"/>
      <c r="L11" s="161" t="s">
        <v>186</v>
      </c>
      <c r="M11" s="66"/>
      <c r="N11" s="50"/>
      <c r="O11" s="51"/>
      <c r="P11" s="50"/>
      <c r="Q11" s="51"/>
      <c r="R11" s="52"/>
      <c r="T11" s="61" t="str">
        <f>'[1]Officials'!P28</f>
        <v> </v>
      </c>
      <c r="U11" s="70"/>
      <c r="V11" s="62" t="str">
        <f>F$15&amp;" "&amp;E$15</f>
        <v>Дарина Овсянникова</v>
      </c>
    </row>
    <row r="12" spans="1:22" s="53" customFormat="1" ht="9" customHeight="1">
      <c r="A12" s="56"/>
      <c r="B12" s="71"/>
      <c r="C12" s="57"/>
      <c r="D12" s="58"/>
      <c r="E12" s="142"/>
      <c r="F12" s="144"/>
      <c r="G12" s="142"/>
      <c r="H12" s="152"/>
      <c r="I12" s="59"/>
      <c r="J12" s="138" t="s">
        <v>79</v>
      </c>
      <c r="K12" s="186"/>
      <c r="L12" s="146"/>
      <c r="M12" s="73"/>
      <c r="N12" s="50"/>
      <c r="O12" s="51"/>
      <c r="P12" s="50"/>
      <c r="Q12" s="51"/>
      <c r="R12" s="52"/>
      <c r="T12" s="61" t="str">
        <f>'[1]Officials'!P29</f>
        <v> </v>
      </c>
      <c r="V12" s="62" t="str">
        <f>F$17&amp;" "&amp;E$17</f>
        <v>Ольга Фурманова</v>
      </c>
    </row>
    <row r="13" spans="1:22" s="53" customFormat="1" ht="9" customHeight="1">
      <c r="A13" s="56">
        <v>4</v>
      </c>
      <c r="B13" s="45"/>
      <c r="C13" s="45">
        <v>35</v>
      </c>
      <c r="D13" s="63"/>
      <c r="E13" s="141" t="s">
        <v>79</v>
      </c>
      <c r="F13" s="141" t="s">
        <v>151</v>
      </c>
      <c r="G13" s="141"/>
      <c r="H13" s="141"/>
      <c r="I13" s="74"/>
      <c r="J13" s="146" t="s">
        <v>187</v>
      </c>
      <c r="K13" s="184"/>
      <c r="L13" s="146"/>
      <c r="M13" s="69"/>
      <c r="N13" s="50"/>
      <c r="O13" s="51"/>
      <c r="P13" s="50"/>
      <c r="Q13" s="51"/>
      <c r="R13" s="52"/>
      <c r="T13" s="61" t="str">
        <f>'[1]Officials'!P30</f>
        <v> </v>
      </c>
      <c r="V13" s="62" t="str">
        <f>F$19&amp;" "&amp;E$19</f>
        <v>Полина Молодова</v>
      </c>
    </row>
    <row r="14" spans="1:22" s="53" customFormat="1" ht="9" customHeight="1">
      <c r="A14" s="56"/>
      <c r="B14" s="57"/>
      <c r="C14" s="57"/>
      <c r="D14" s="58"/>
      <c r="E14" s="142"/>
      <c r="F14" s="142"/>
      <c r="G14" s="142"/>
      <c r="H14" s="142"/>
      <c r="I14" s="67"/>
      <c r="J14" s="146"/>
      <c r="K14" s="184"/>
      <c r="L14" s="157"/>
      <c r="M14" s="68"/>
      <c r="N14" s="138" t="s">
        <v>44</v>
      </c>
      <c r="O14" s="75"/>
      <c r="P14" s="50"/>
      <c r="Q14" s="51"/>
      <c r="R14" s="52"/>
      <c r="T14" s="61" t="str">
        <f>'[1]Officials'!P31</f>
        <v> </v>
      </c>
      <c r="V14" s="62" t="str">
        <f>F$21&amp;" "&amp;E$21</f>
        <v>Стефания Шабанова</v>
      </c>
    </row>
    <row r="15" spans="1:22" s="53" customFormat="1" ht="9" customHeight="1">
      <c r="A15" s="56">
        <v>5</v>
      </c>
      <c r="B15" s="45"/>
      <c r="C15" s="45">
        <v>73</v>
      </c>
      <c r="D15" s="63"/>
      <c r="E15" s="141" t="s">
        <v>159</v>
      </c>
      <c r="F15" s="141" t="s">
        <v>160</v>
      </c>
      <c r="G15" s="141"/>
      <c r="H15" s="141"/>
      <c r="I15" s="76"/>
      <c r="J15" s="146"/>
      <c r="K15" s="184"/>
      <c r="L15" s="146"/>
      <c r="M15" s="69"/>
      <c r="N15" s="196" t="s">
        <v>237</v>
      </c>
      <c r="O15" s="77"/>
      <c r="P15" s="50"/>
      <c r="Q15" s="51"/>
      <c r="R15" s="52"/>
      <c r="T15" s="61" t="str">
        <f>'[1]Officials'!P32</f>
        <v> </v>
      </c>
      <c r="V15" s="62" t="str">
        <f>F$23&amp;" "&amp;E$23</f>
        <v>Елизавета Смирная</v>
      </c>
    </row>
    <row r="16" spans="1:22" s="53" customFormat="1" ht="9" customHeight="1">
      <c r="A16" s="56"/>
      <c r="B16" s="57"/>
      <c r="C16" s="57"/>
      <c r="D16" s="58"/>
      <c r="E16" s="142"/>
      <c r="F16" s="144"/>
      <c r="G16" s="142"/>
      <c r="H16" s="152"/>
      <c r="I16" s="59"/>
      <c r="J16" s="138" t="s">
        <v>159</v>
      </c>
      <c r="K16" s="181"/>
      <c r="L16" s="146"/>
      <c r="M16" s="69"/>
      <c r="N16" s="112"/>
      <c r="O16" s="77"/>
      <c r="P16" s="50"/>
      <c r="Q16" s="51"/>
      <c r="R16" s="52"/>
      <c r="T16" s="61" t="str">
        <f>'[1]Officials'!P33</f>
        <v> </v>
      </c>
      <c r="V16" s="62" t="str">
        <f>F$25&amp;" "&amp;E$25</f>
        <v>Полина Саулевич</v>
      </c>
    </row>
    <row r="17" spans="1:22" s="53" customFormat="1" ht="9" customHeight="1">
      <c r="A17" s="56">
        <v>6</v>
      </c>
      <c r="B17" s="208" t="s">
        <v>154</v>
      </c>
      <c r="C17" s="45">
        <v>37</v>
      </c>
      <c r="D17" s="63"/>
      <c r="E17" s="138" t="s">
        <v>196</v>
      </c>
      <c r="F17" s="141" t="s">
        <v>52</v>
      </c>
      <c r="G17" s="141"/>
      <c r="H17" s="141"/>
      <c r="I17" s="64"/>
      <c r="J17" s="161" t="s">
        <v>194</v>
      </c>
      <c r="K17" s="182"/>
      <c r="L17" s="146"/>
      <c r="M17" s="69"/>
      <c r="N17" s="112"/>
      <c r="O17" s="77"/>
      <c r="P17" s="50"/>
      <c r="Q17" s="51"/>
      <c r="R17" s="52"/>
      <c r="T17" s="61" t="str">
        <f>'[1]Officials'!P34</f>
        <v> </v>
      </c>
      <c r="V17" s="62" t="str">
        <f>F$27&amp;" "&amp;E$27</f>
        <v>Мария Готовко</v>
      </c>
    </row>
    <row r="18" spans="1:22" s="53" customFormat="1" ht="9" customHeight="1" thickBot="1">
      <c r="A18" s="56"/>
      <c r="B18" s="57"/>
      <c r="C18" s="57"/>
      <c r="D18" s="58"/>
      <c r="E18" s="142"/>
      <c r="F18" s="142"/>
      <c r="G18" s="142"/>
      <c r="H18" s="142"/>
      <c r="I18" s="67"/>
      <c r="J18" s="157"/>
      <c r="K18" s="183"/>
      <c r="L18" s="138" t="s">
        <v>149</v>
      </c>
      <c r="M18" s="72"/>
      <c r="N18" s="112"/>
      <c r="O18" s="77"/>
      <c r="P18" s="50"/>
      <c r="Q18" s="51"/>
      <c r="R18" s="52"/>
      <c r="T18" s="78" t="str">
        <f>'[1]Officials'!P35</f>
        <v>None</v>
      </c>
      <c r="V18" s="62" t="str">
        <f>F$29&amp;" "&amp;E$29</f>
        <v>Ирина Савицкая</v>
      </c>
    </row>
    <row r="19" spans="1:22" s="53" customFormat="1" ht="9" customHeight="1">
      <c r="A19" s="56">
        <v>7</v>
      </c>
      <c r="B19" s="45"/>
      <c r="C19" s="45">
        <v>41</v>
      </c>
      <c r="D19" s="63"/>
      <c r="E19" s="141" t="s">
        <v>161</v>
      </c>
      <c r="F19" s="141" t="s">
        <v>54</v>
      </c>
      <c r="G19" s="141"/>
      <c r="H19" s="141"/>
      <c r="I19" s="48"/>
      <c r="J19" s="146"/>
      <c r="K19" s="185"/>
      <c r="L19" s="161" t="s">
        <v>192</v>
      </c>
      <c r="M19" s="65"/>
      <c r="N19" s="112"/>
      <c r="O19" s="77"/>
      <c r="P19" s="50"/>
      <c r="Q19" s="51"/>
      <c r="R19" s="52"/>
      <c r="V19" s="62" t="str">
        <f>F$31&amp;" "&amp;E$31</f>
        <v>Анастасия Шарамет</v>
      </c>
    </row>
    <row r="20" spans="1:22" s="53" customFormat="1" ht="9" customHeight="1">
      <c r="A20" s="56"/>
      <c r="B20" s="57"/>
      <c r="C20" s="57"/>
      <c r="D20" s="58"/>
      <c r="E20" s="142"/>
      <c r="F20" s="144"/>
      <c r="G20" s="142"/>
      <c r="H20" s="152"/>
      <c r="I20" s="59"/>
      <c r="J20" s="138" t="s">
        <v>149</v>
      </c>
      <c r="K20" s="186"/>
      <c r="L20" s="146"/>
      <c r="M20" s="79"/>
      <c r="N20" s="112"/>
      <c r="O20" s="77"/>
      <c r="P20" s="50"/>
      <c r="Q20" s="51"/>
      <c r="R20" s="52"/>
      <c r="V20" s="62" t="str">
        <f>F$33&amp;" "&amp;E$35</f>
        <v>Эвилина Зубович</v>
      </c>
    </row>
    <row r="21" spans="1:22" s="53" customFormat="1" ht="9" customHeight="1">
      <c r="A21" s="44">
        <v>8</v>
      </c>
      <c r="B21" s="47"/>
      <c r="C21" s="45">
        <v>26</v>
      </c>
      <c r="D21" s="140" t="s">
        <v>73</v>
      </c>
      <c r="E21" s="138" t="s">
        <v>149</v>
      </c>
      <c r="F21" s="138" t="s">
        <v>131</v>
      </c>
      <c r="G21" s="138"/>
      <c r="H21" s="141"/>
      <c r="I21" s="74"/>
      <c r="J21" s="146" t="s">
        <v>183</v>
      </c>
      <c r="K21" s="184"/>
      <c r="L21" s="146"/>
      <c r="M21" s="49"/>
      <c r="N21" s="112"/>
      <c r="O21" s="77"/>
      <c r="P21" s="112"/>
      <c r="Q21" s="197"/>
      <c r="R21" s="52"/>
      <c r="V21" s="62" t="e">
        <f>F$35&amp;" "&amp;#REF!</f>
        <v>#REF!</v>
      </c>
    </row>
    <row r="22" spans="1:22" s="53" customFormat="1" ht="9" customHeight="1">
      <c r="A22" s="56"/>
      <c r="B22" s="57"/>
      <c r="C22" s="57"/>
      <c r="D22" s="80"/>
      <c r="E22" s="142"/>
      <c r="F22" s="142"/>
      <c r="G22" s="142"/>
      <c r="H22" s="142"/>
      <c r="I22" s="67"/>
      <c r="J22" s="146"/>
      <c r="K22" s="184"/>
      <c r="L22" s="146"/>
      <c r="M22" s="49"/>
      <c r="N22" s="157"/>
      <c r="O22" s="68"/>
      <c r="P22" s="138" t="s">
        <v>44</v>
      </c>
      <c r="Q22" s="199"/>
      <c r="R22" s="52"/>
      <c r="V22" s="62" t="str">
        <f>F$37&amp;" "&amp;E$37</f>
        <v>Екатерина Тулякова</v>
      </c>
    </row>
    <row r="23" spans="1:22" s="53" customFormat="1" ht="9" customHeight="1">
      <c r="A23" s="44">
        <v>9</v>
      </c>
      <c r="B23" s="45"/>
      <c r="C23" s="45">
        <v>20</v>
      </c>
      <c r="D23" s="46">
        <v>3</v>
      </c>
      <c r="E23" s="141" t="s">
        <v>179</v>
      </c>
      <c r="F23" s="141" t="s">
        <v>61</v>
      </c>
      <c r="G23" s="141"/>
      <c r="H23" s="141"/>
      <c r="I23" s="48"/>
      <c r="J23" s="146"/>
      <c r="K23" s="184"/>
      <c r="L23" s="146"/>
      <c r="M23" s="49"/>
      <c r="N23" s="112"/>
      <c r="O23" s="77"/>
      <c r="P23" s="112" t="s">
        <v>246</v>
      </c>
      <c r="Q23" s="200"/>
      <c r="R23" s="52"/>
      <c r="V23" s="62" t="str">
        <f>F$39&amp;" "&amp;E$39</f>
        <v>Полина Жмако</v>
      </c>
    </row>
    <row r="24" spans="1:22" s="53" customFormat="1" ht="9" customHeight="1">
      <c r="A24" s="56"/>
      <c r="B24" s="57"/>
      <c r="C24" s="57"/>
      <c r="D24" s="58"/>
      <c r="E24" s="142"/>
      <c r="F24" s="143"/>
      <c r="G24" s="142"/>
      <c r="H24" s="152"/>
      <c r="I24" s="59"/>
      <c r="J24" s="138" t="s">
        <v>179</v>
      </c>
      <c r="K24" s="181"/>
      <c r="L24" s="146"/>
      <c r="M24" s="49"/>
      <c r="N24" s="112"/>
      <c r="O24" s="77"/>
      <c r="P24" s="112"/>
      <c r="Q24" s="200"/>
      <c r="R24" s="52"/>
      <c r="V24" s="62" t="str">
        <f>F$41&amp;" "&amp;E$41</f>
        <v>Ульяна Белоглазова</v>
      </c>
    </row>
    <row r="25" spans="1:22" s="53" customFormat="1" ht="9" customHeight="1">
      <c r="A25" s="56">
        <v>10</v>
      </c>
      <c r="B25" s="45">
        <f>IF($D25="","",VLOOKUP($D25,'[1]Si Main Draw Prep'!$A$7:$J$38,10))</f>
      </c>
      <c r="C25" s="45">
        <v>18</v>
      </c>
      <c r="D25" s="63"/>
      <c r="E25" s="141" t="s">
        <v>178</v>
      </c>
      <c r="F25" s="141" t="s">
        <v>54</v>
      </c>
      <c r="G25" s="141"/>
      <c r="H25" s="141"/>
      <c r="I25" s="64"/>
      <c r="J25" s="161" t="s">
        <v>188</v>
      </c>
      <c r="K25" s="182"/>
      <c r="L25" s="146"/>
      <c r="M25" s="49"/>
      <c r="N25" s="112"/>
      <c r="O25" s="77"/>
      <c r="P25" s="112"/>
      <c r="Q25" s="200"/>
      <c r="R25" s="52"/>
      <c r="V25" s="62" t="str">
        <f>F$43&amp;" "&amp;E$43</f>
        <v>Дарья Ревинская</v>
      </c>
    </row>
    <row r="26" spans="1:22" s="53" customFormat="1" ht="9" customHeight="1">
      <c r="A26" s="56"/>
      <c r="B26" s="57"/>
      <c r="C26" s="57"/>
      <c r="D26" s="58"/>
      <c r="E26" s="142"/>
      <c r="F26" s="142"/>
      <c r="G26" s="142"/>
      <c r="H26" s="142"/>
      <c r="I26" s="67"/>
      <c r="J26" s="157"/>
      <c r="K26" s="183"/>
      <c r="L26" s="145" t="s">
        <v>162</v>
      </c>
      <c r="M26" s="60"/>
      <c r="N26" s="112"/>
      <c r="O26" s="77"/>
      <c r="P26" s="112"/>
      <c r="Q26" s="200"/>
      <c r="R26" s="52"/>
      <c r="V26" s="62" t="str">
        <f>F$45&amp;" "&amp;E$45</f>
        <v>Валентина Полевикова</v>
      </c>
    </row>
    <row r="27" spans="1:22" s="53" customFormat="1" ht="9" customHeight="1">
      <c r="A27" s="56">
        <v>11</v>
      </c>
      <c r="B27" s="45">
        <f>IF($D27="","",VLOOKUP($D27,'[1]Si Main Draw Prep'!$A$7:$J$38,10))</f>
      </c>
      <c r="C27" s="45">
        <v>70</v>
      </c>
      <c r="D27" s="63"/>
      <c r="E27" s="141" t="s">
        <v>162</v>
      </c>
      <c r="F27" s="141" t="s">
        <v>49</v>
      </c>
      <c r="G27" s="141"/>
      <c r="H27" s="141"/>
      <c r="I27" s="48"/>
      <c r="J27" s="146"/>
      <c r="K27" s="185"/>
      <c r="L27" s="161" t="s">
        <v>245</v>
      </c>
      <c r="M27" s="66"/>
      <c r="N27" s="112"/>
      <c r="O27" s="77"/>
      <c r="P27" s="112"/>
      <c r="Q27" s="200"/>
      <c r="R27" s="52"/>
      <c r="V27" s="62" t="str">
        <f>F$47&amp;" "&amp;E$47</f>
        <v>Екатерина Костина</v>
      </c>
    </row>
    <row r="28" spans="1:22" s="53" customFormat="1" ht="9" customHeight="1">
      <c r="A28" s="56"/>
      <c r="B28" s="71"/>
      <c r="C28" s="57"/>
      <c r="D28" s="58"/>
      <c r="E28" s="142"/>
      <c r="F28" s="144"/>
      <c r="G28" s="142"/>
      <c r="H28" s="152"/>
      <c r="I28" s="59"/>
      <c r="J28" s="138" t="s">
        <v>162</v>
      </c>
      <c r="K28" s="186"/>
      <c r="L28" s="146"/>
      <c r="M28" s="73"/>
      <c r="N28" s="112"/>
      <c r="O28" s="77"/>
      <c r="P28" s="112"/>
      <c r="Q28" s="200"/>
      <c r="R28" s="52"/>
      <c r="V28" s="62" t="str">
        <f>F$49&amp;" "&amp;E$49</f>
        <v>Екатерина Хижевская</v>
      </c>
    </row>
    <row r="29" spans="1:22" s="53" customFormat="1" ht="9" customHeight="1">
      <c r="A29" s="56">
        <v>12</v>
      </c>
      <c r="B29" s="45"/>
      <c r="C29" s="45">
        <v>52</v>
      </c>
      <c r="D29" s="63"/>
      <c r="E29" s="141" t="s">
        <v>48</v>
      </c>
      <c r="F29" s="141" t="s">
        <v>46</v>
      </c>
      <c r="G29" s="141"/>
      <c r="H29" s="141"/>
      <c r="I29" s="74"/>
      <c r="J29" s="146" t="s">
        <v>189</v>
      </c>
      <c r="K29" s="184"/>
      <c r="L29" s="146"/>
      <c r="M29" s="69"/>
      <c r="N29" s="112"/>
      <c r="O29" s="77"/>
      <c r="P29" s="112"/>
      <c r="Q29" s="200"/>
      <c r="R29" s="52"/>
      <c r="V29" s="62" t="str">
        <f>F$51&amp;" "&amp;E$51</f>
        <v>Мария Сцецевич</v>
      </c>
    </row>
    <row r="30" spans="1:22" s="53" customFormat="1" ht="9" customHeight="1">
      <c r="A30" s="56"/>
      <c r="B30" s="57"/>
      <c r="C30" s="57"/>
      <c r="D30" s="58"/>
      <c r="E30" s="142"/>
      <c r="F30" s="142"/>
      <c r="G30" s="142"/>
      <c r="H30" s="142"/>
      <c r="I30" s="67"/>
      <c r="J30" s="146"/>
      <c r="K30" s="184"/>
      <c r="L30" s="157"/>
      <c r="M30" s="68"/>
      <c r="N30" s="138" t="s">
        <v>150</v>
      </c>
      <c r="O30" s="81"/>
      <c r="P30" s="112"/>
      <c r="Q30" s="200"/>
      <c r="R30" s="52"/>
      <c r="V30" s="62" t="str">
        <f>F$53&amp;" "&amp;E$53</f>
        <v>Анна Жудро</v>
      </c>
    </row>
    <row r="31" spans="1:22" s="53" customFormat="1" ht="9" customHeight="1">
      <c r="A31" s="56">
        <v>13</v>
      </c>
      <c r="B31" s="208" t="s">
        <v>154</v>
      </c>
      <c r="C31" s="45">
        <v>47</v>
      </c>
      <c r="D31" s="63"/>
      <c r="E31" s="141" t="s">
        <v>197</v>
      </c>
      <c r="F31" s="141" t="s">
        <v>47</v>
      </c>
      <c r="G31" s="141"/>
      <c r="H31" s="141"/>
      <c r="I31" s="76"/>
      <c r="J31" s="146"/>
      <c r="K31" s="184"/>
      <c r="L31" s="146"/>
      <c r="M31" s="69"/>
      <c r="N31" s="196" t="s">
        <v>185</v>
      </c>
      <c r="O31" s="51"/>
      <c r="P31" s="112"/>
      <c r="Q31" s="200"/>
      <c r="R31" s="52"/>
      <c r="V31" s="62" t="str">
        <f>F$55&amp;" "&amp;E$55</f>
        <v>Ксения Попович</v>
      </c>
    </row>
    <row r="32" spans="1:22" s="53" customFormat="1" ht="9" customHeight="1">
      <c r="A32" s="56"/>
      <c r="B32" s="57"/>
      <c r="C32" s="57"/>
      <c r="D32" s="58"/>
      <c r="E32" s="142"/>
      <c r="F32" s="144"/>
      <c r="G32" s="142"/>
      <c r="H32" s="152"/>
      <c r="I32" s="59"/>
      <c r="J32" s="138" t="s">
        <v>197</v>
      </c>
      <c r="K32" s="181"/>
      <c r="L32" s="146"/>
      <c r="M32" s="69"/>
      <c r="N32" s="112"/>
      <c r="O32" s="51"/>
      <c r="P32" s="112"/>
      <c r="Q32" s="200"/>
      <c r="R32" s="52"/>
      <c r="V32" s="62" t="str">
        <f>F$57&amp;" "&amp;E$57</f>
        <v>Милана Гринкевич</v>
      </c>
    </row>
    <row r="33" spans="1:22" s="53" customFormat="1" ht="9" customHeight="1">
      <c r="A33" s="56">
        <v>14</v>
      </c>
      <c r="B33" s="45"/>
      <c r="C33" s="45">
        <v>39</v>
      </c>
      <c r="D33" s="63"/>
      <c r="E33" s="138" t="s">
        <v>163</v>
      </c>
      <c r="F33" s="141" t="s">
        <v>164</v>
      </c>
      <c r="G33" s="141"/>
      <c r="H33" s="141"/>
      <c r="I33" s="64"/>
      <c r="J33" s="161" t="s">
        <v>242</v>
      </c>
      <c r="K33" s="182"/>
      <c r="L33" s="146"/>
      <c r="M33" s="69"/>
      <c r="N33" s="112"/>
      <c r="O33" s="51"/>
      <c r="P33" s="112"/>
      <c r="Q33" s="200"/>
      <c r="R33" s="52"/>
      <c r="V33" s="62" t="str">
        <f>F$59&amp;" "&amp;E$59</f>
        <v>Анна Титовец</v>
      </c>
    </row>
    <row r="34" spans="1:22" s="53" customFormat="1" ht="9" customHeight="1">
      <c r="A34" s="56"/>
      <c r="B34" s="57"/>
      <c r="C34" s="57"/>
      <c r="D34" s="58"/>
      <c r="E34" s="142"/>
      <c r="F34" s="142"/>
      <c r="G34" s="142"/>
      <c r="H34" s="142"/>
      <c r="I34" s="67"/>
      <c r="J34" s="157"/>
      <c r="K34" s="183"/>
      <c r="L34" s="138" t="s">
        <v>150</v>
      </c>
      <c r="M34" s="72"/>
      <c r="N34" s="112"/>
      <c r="O34" s="51"/>
      <c r="P34" s="112"/>
      <c r="Q34" s="200"/>
      <c r="R34" s="52"/>
      <c r="V34" s="62" t="str">
        <f>F$61&amp;" "&amp;E$61</f>
        <v>Яна Петраченко</v>
      </c>
    </row>
    <row r="35" spans="1:22" s="53" customFormat="1" ht="9" customHeight="1">
      <c r="A35" s="56">
        <v>15</v>
      </c>
      <c r="B35" s="45"/>
      <c r="C35" s="45">
        <v>30</v>
      </c>
      <c r="D35" s="63"/>
      <c r="E35" s="141" t="s">
        <v>169</v>
      </c>
      <c r="F35" s="141" t="s">
        <v>50</v>
      </c>
      <c r="G35" s="141"/>
      <c r="H35" s="141"/>
      <c r="I35" s="48"/>
      <c r="J35" s="146"/>
      <c r="K35" s="185"/>
      <c r="L35" s="161" t="s">
        <v>194</v>
      </c>
      <c r="M35" s="65"/>
      <c r="N35" s="112"/>
      <c r="O35" s="51"/>
      <c r="P35" s="112"/>
      <c r="Q35" s="200"/>
      <c r="R35" s="52"/>
      <c r="V35" s="62" t="str">
        <f>F$63&amp;" "&amp;E$63</f>
        <v>Рината Аракелян</v>
      </c>
    </row>
    <row r="36" spans="1:22" s="53" customFormat="1" ht="9" customHeight="1">
      <c r="A36" s="56"/>
      <c r="B36" s="57"/>
      <c r="C36" s="57"/>
      <c r="D36" s="58"/>
      <c r="E36" s="142"/>
      <c r="F36" s="144"/>
      <c r="G36" s="142"/>
      <c r="H36" s="152"/>
      <c r="I36" s="59"/>
      <c r="J36" s="138" t="s">
        <v>150</v>
      </c>
      <c r="K36" s="186"/>
      <c r="L36" s="146"/>
      <c r="M36" s="79"/>
      <c r="N36" s="112"/>
      <c r="O36" s="51"/>
      <c r="P36" s="112"/>
      <c r="Q36" s="200"/>
      <c r="R36" s="52"/>
      <c r="V36" s="62" t="str">
        <f>F$9&amp;" "&amp;E$9</f>
        <v>Анастасия Белякова</v>
      </c>
    </row>
    <row r="37" spans="1:22" s="53" customFormat="1" ht="9" customHeight="1">
      <c r="A37" s="44">
        <v>16</v>
      </c>
      <c r="B37" s="45"/>
      <c r="C37" s="45">
        <v>28</v>
      </c>
      <c r="D37" s="140" t="s">
        <v>103</v>
      </c>
      <c r="E37" s="138" t="s">
        <v>150</v>
      </c>
      <c r="F37" s="138" t="s">
        <v>151</v>
      </c>
      <c r="G37" s="138"/>
      <c r="H37" s="141"/>
      <c r="I37" s="74"/>
      <c r="J37" s="146" t="s">
        <v>190</v>
      </c>
      <c r="K37" s="184"/>
      <c r="L37" s="146"/>
      <c r="M37" s="49"/>
      <c r="N37" s="197"/>
      <c r="O37" s="51"/>
      <c r="P37" s="112"/>
      <c r="Q37" s="200"/>
      <c r="R37" s="52"/>
      <c r="V37" s="62" t="str">
        <f>F$67&amp;" "&amp;E$67</f>
        <v>Николина Старикова</v>
      </c>
    </row>
    <row r="38" spans="1:22" s="53" customFormat="1" ht="9" customHeight="1" thickBot="1">
      <c r="A38" s="56"/>
      <c r="B38" s="57"/>
      <c r="C38" s="57"/>
      <c r="D38" s="139"/>
      <c r="E38" s="113"/>
      <c r="F38" s="113"/>
      <c r="G38" s="113"/>
      <c r="H38" s="142"/>
      <c r="I38" s="67"/>
      <c r="J38" s="146"/>
      <c r="K38" s="184"/>
      <c r="L38" s="146"/>
      <c r="M38" s="49"/>
      <c r="N38" s="198"/>
      <c r="O38" s="82"/>
      <c r="P38" s="138" t="s">
        <v>146</v>
      </c>
      <c r="Q38" s="205"/>
      <c r="R38" s="52"/>
      <c r="V38" s="84" t="str">
        <f>F$69&amp;" "&amp;E$69</f>
        <v>Эвелина Ласкевич</v>
      </c>
    </row>
    <row r="39" spans="1:18" s="53" customFormat="1" ht="9" customHeight="1">
      <c r="A39" s="44">
        <v>17</v>
      </c>
      <c r="B39" s="45"/>
      <c r="C39" s="45">
        <v>27</v>
      </c>
      <c r="D39" s="140" t="s">
        <v>76</v>
      </c>
      <c r="E39" s="138" t="s">
        <v>152</v>
      </c>
      <c r="F39" s="138" t="s">
        <v>54</v>
      </c>
      <c r="G39" s="138"/>
      <c r="H39" s="141"/>
      <c r="I39" s="48"/>
      <c r="J39" s="146"/>
      <c r="K39" s="184"/>
      <c r="L39" s="146"/>
      <c r="M39" s="49"/>
      <c r="N39" s="157"/>
      <c r="O39" s="85"/>
      <c r="P39" s="112" t="s">
        <v>268</v>
      </c>
      <c r="Q39" s="200"/>
      <c r="R39" s="52"/>
    </row>
    <row r="40" spans="1:18" s="53" customFormat="1" ht="9" customHeight="1">
      <c r="A40" s="56"/>
      <c r="B40" s="57"/>
      <c r="C40" s="57"/>
      <c r="D40" s="58"/>
      <c r="E40" s="142"/>
      <c r="F40" s="143"/>
      <c r="G40" s="142"/>
      <c r="H40" s="152"/>
      <c r="I40" s="59"/>
      <c r="J40" s="138" t="s">
        <v>152</v>
      </c>
      <c r="K40" s="181"/>
      <c r="L40" s="146"/>
      <c r="M40" s="49"/>
      <c r="N40" s="112"/>
      <c r="O40" s="51"/>
      <c r="P40" s="112"/>
      <c r="Q40" s="200"/>
      <c r="R40" s="52"/>
    </row>
    <row r="41" spans="1:18" s="53" customFormat="1" ht="9" customHeight="1">
      <c r="A41" s="56">
        <v>18</v>
      </c>
      <c r="B41" s="45"/>
      <c r="C41" s="45">
        <v>88</v>
      </c>
      <c r="D41" s="63"/>
      <c r="E41" s="141" t="s">
        <v>165</v>
      </c>
      <c r="F41" s="141" t="s">
        <v>56</v>
      </c>
      <c r="G41" s="141"/>
      <c r="H41" s="141"/>
      <c r="I41" s="64"/>
      <c r="J41" s="161" t="s">
        <v>187</v>
      </c>
      <c r="K41" s="182"/>
      <c r="L41" s="146"/>
      <c r="M41" s="49"/>
      <c r="N41" s="112"/>
      <c r="O41" s="51"/>
      <c r="P41" s="112"/>
      <c r="Q41" s="200"/>
      <c r="R41" s="52"/>
    </row>
    <row r="42" spans="1:18" s="53" customFormat="1" ht="9" customHeight="1">
      <c r="A42" s="56"/>
      <c r="B42" s="57"/>
      <c r="C42" s="57"/>
      <c r="D42" s="58"/>
      <c r="E42" s="142"/>
      <c r="F42" s="142"/>
      <c r="G42" s="142"/>
      <c r="H42" s="142"/>
      <c r="I42" s="67"/>
      <c r="J42" s="157"/>
      <c r="K42" s="183"/>
      <c r="L42" s="138" t="s">
        <v>167</v>
      </c>
      <c r="M42" s="60"/>
      <c r="N42" s="112"/>
      <c r="O42" s="51"/>
      <c r="P42" s="112"/>
      <c r="Q42" s="200"/>
      <c r="R42" s="52"/>
    </row>
    <row r="43" spans="1:18" s="53" customFormat="1" ht="9" customHeight="1">
      <c r="A43" s="56">
        <v>19</v>
      </c>
      <c r="B43" s="45"/>
      <c r="C43" s="45">
        <v>32</v>
      </c>
      <c r="D43" s="63"/>
      <c r="E43" s="141" t="s">
        <v>166</v>
      </c>
      <c r="F43" s="141" t="s">
        <v>17</v>
      </c>
      <c r="G43" s="141"/>
      <c r="H43" s="141"/>
      <c r="I43" s="48"/>
      <c r="J43" s="146"/>
      <c r="K43" s="185"/>
      <c r="L43" s="161" t="s">
        <v>243</v>
      </c>
      <c r="M43" s="66"/>
      <c r="N43" s="112"/>
      <c r="O43" s="51"/>
      <c r="P43" s="112"/>
      <c r="Q43" s="200"/>
      <c r="R43" s="52"/>
    </row>
    <row r="44" spans="1:18" s="53" customFormat="1" ht="9" customHeight="1">
      <c r="A44" s="56"/>
      <c r="B44" s="71"/>
      <c r="C44" s="57"/>
      <c r="D44" s="58"/>
      <c r="E44" s="142"/>
      <c r="F44" s="144"/>
      <c r="G44" s="142"/>
      <c r="H44" s="152"/>
      <c r="I44" s="59"/>
      <c r="J44" s="138" t="s">
        <v>167</v>
      </c>
      <c r="K44" s="186"/>
      <c r="L44" s="146"/>
      <c r="M44" s="73"/>
      <c r="N44" s="112"/>
      <c r="O44" s="51"/>
      <c r="P44" s="112"/>
      <c r="Q44" s="200"/>
      <c r="R44" s="52"/>
    </row>
    <row r="45" spans="1:18" s="53" customFormat="1" ht="9" customHeight="1">
      <c r="A45" s="56">
        <v>20</v>
      </c>
      <c r="B45" s="45"/>
      <c r="C45" s="45">
        <v>122</v>
      </c>
      <c r="D45" s="63"/>
      <c r="E45" s="141" t="s">
        <v>167</v>
      </c>
      <c r="F45" s="141" t="s">
        <v>58</v>
      </c>
      <c r="G45" s="141"/>
      <c r="H45" s="141"/>
      <c r="I45" s="74"/>
      <c r="J45" s="146" t="s">
        <v>191</v>
      </c>
      <c r="K45" s="184"/>
      <c r="L45" s="146"/>
      <c r="M45" s="69"/>
      <c r="N45" s="112"/>
      <c r="O45" s="51"/>
      <c r="P45" s="112"/>
      <c r="Q45" s="200"/>
      <c r="R45" s="52"/>
    </row>
    <row r="46" spans="1:18" s="53" customFormat="1" ht="9" customHeight="1">
      <c r="A46" s="56"/>
      <c r="B46" s="57"/>
      <c r="C46" s="57"/>
      <c r="D46" s="58"/>
      <c r="E46" s="142"/>
      <c r="F46" s="142"/>
      <c r="G46" s="142"/>
      <c r="H46" s="142"/>
      <c r="I46" s="67"/>
      <c r="J46" s="146"/>
      <c r="K46" s="184"/>
      <c r="L46" s="157"/>
      <c r="M46" s="68"/>
      <c r="N46" s="138" t="s">
        <v>170</v>
      </c>
      <c r="O46" s="75"/>
      <c r="P46" s="112"/>
      <c r="Q46" s="200"/>
      <c r="R46" s="52"/>
    </row>
    <row r="47" spans="1:18" s="53" customFormat="1" ht="9" customHeight="1">
      <c r="A47" s="56">
        <v>21</v>
      </c>
      <c r="B47" s="208" t="s">
        <v>154</v>
      </c>
      <c r="C47" s="45">
        <v>48</v>
      </c>
      <c r="D47" s="63"/>
      <c r="E47" s="141" t="s">
        <v>198</v>
      </c>
      <c r="F47" s="141" t="s">
        <v>151</v>
      </c>
      <c r="G47" s="141"/>
      <c r="H47" s="141"/>
      <c r="I47" s="76"/>
      <c r="J47" s="146"/>
      <c r="K47" s="184"/>
      <c r="L47" s="146"/>
      <c r="M47" s="69"/>
      <c r="N47" s="196" t="s">
        <v>186</v>
      </c>
      <c r="O47" s="77"/>
      <c r="P47" s="112"/>
      <c r="Q47" s="200"/>
      <c r="R47" s="52"/>
    </row>
    <row r="48" spans="1:18" s="53" customFormat="1" ht="9" customHeight="1">
      <c r="A48" s="56"/>
      <c r="B48" s="57"/>
      <c r="C48" s="57"/>
      <c r="D48" s="58"/>
      <c r="E48" s="142"/>
      <c r="F48" s="144"/>
      <c r="G48" s="142"/>
      <c r="H48" s="152"/>
      <c r="I48" s="59"/>
      <c r="J48" s="138" t="s">
        <v>168</v>
      </c>
      <c r="K48" s="181"/>
      <c r="L48" s="146"/>
      <c r="M48" s="69"/>
      <c r="N48" s="112"/>
      <c r="O48" s="77"/>
      <c r="P48" s="112"/>
      <c r="Q48" s="200"/>
      <c r="R48" s="52"/>
    </row>
    <row r="49" spans="1:18" s="53" customFormat="1" ht="9" customHeight="1">
      <c r="A49" s="56">
        <v>22</v>
      </c>
      <c r="B49" s="45"/>
      <c r="C49" s="45">
        <v>68</v>
      </c>
      <c r="D49" s="63"/>
      <c r="E49" s="141" t="s">
        <v>168</v>
      </c>
      <c r="F49" s="141" t="s">
        <v>151</v>
      </c>
      <c r="G49" s="141"/>
      <c r="H49" s="141"/>
      <c r="I49" s="64"/>
      <c r="J49" s="161" t="s">
        <v>194</v>
      </c>
      <c r="K49" s="182"/>
      <c r="L49" s="146"/>
      <c r="M49" s="69"/>
      <c r="N49" s="112"/>
      <c r="O49" s="77"/>
      <c r="P49" s="112"/>
      <c r="Q49" s="200"/>
      <c r="R49" s="52"/>
    </row>
    <row r="50" spans="1:18" s="53" customFormat="1" ht="9" customHeight="1">
      <c r="A50" s="56"/>
      <c r="B50" s="57"/>
      <c r="C50" s="57"/>
      <c r="D50" s="58"/>
      <c r="E50" s="142"/>
      <c r="F50" s="142"/>
      <c r="G50" s="142"/>
      <c r="H50" s="142"/>
      <c r="I50" s="67"/>
      <c r="J50" s="157"/>
      <c r="K50" s="183"/>
      <c r="L50" s="138" t="s">
        <v>170</v>
      </c>
      <c r="M50" s="72"/>
      <c r="N50" s="112"/>
      <c r="O50" s="77"/>
      <c r="P50" s="112"/>
      <c r="Q50" s="200"/>
      <c r="R50" s="52"/>
    </row>
    <row r="51" spans="1:18" s="53" customFormat="1" ht="9" customHeight="1">
      <c r="A51" s="56">
        <v>23</v>
      </c>
      <c r="B51" s="45"/>
      <c r="C51" s="45">
        <v>33</v>
      </c>
      <c r="D51" s="63"/>
      <c r="E51" s="141" t="s">
        <v>170</v>
      </c>
      <c r="F51" s="141" t="s">
        <v>49</v>
      </c>
      <c r="G51" s="141"/>
      <c r="H51" s="141"/>
      <c r="I51" s="48"/>
      <c r="J51" s="146"/>
      <c r="K51" s="185"/>
      <c r="L51" s="161" t="s">
        <v>182</v>
      </c>
      <c r="M51" s="65"/>
      <c r="N51" s="112"/>
      <c r="O51" s="77"/>
      <c r="P51" s="112"/>
      <c r="Q51" s="200"/>
      <c r="R51" s="52"/>
    </row>
    <row r="52" spans="1:18" s="53" customFormat="1" ht="9" customHeight="1">
      <c r="A52" s="56"/>
      <c r="B52" s="57"/>
      <c r="C52" s="57"/>
      <c r="D52" s="58"/>
      <c r="E52" s="142"/>
      <c r="F52" s="144"/>
      <c r="G52" s="142"/>
      <c r="H52" s="152"/>
      <c r="I52" s="59"/>
      <c r="J52" s="138" t="s">
        <v>170</v>
      </c>
      <c r="K52" s="186"/>
      <c r="L52" s="146"/>
      <c r="M52" s="79"/>
      <c r="N52" s="112"/>
      <c r="O52" s="77"/>
      <c r="P52" s="112"/>
      <c r="Q52" s="200"/>
      <c r="R52" s="52"/>
    </row>
    <row r="53" spans="1:18" s="53" customFormat="1" ht="9" customHeight="1">
      <c r="A53" s="44">
        <v>24</v>
      </c>
      <c r="B53" s="45" t="str">
        <f>IF($D53="","",VLOOKUP($D53,'[1]Si Main Draw Prep'!$A$7:$J$38,10))</f>
        <v>DA</v>
      </c>
      <c r="C53" s="45">
        <f>IF($D53="","",VLOOKUP($D53,'[1]Si Main Draw Prep'!$A$7:$K$38,11))</f>
        <v>5</v>
      </c>
      <c r="D53" s="46">
        <v>4</v>
      </c>
      <c r="E53" s="141" t="s">
        <v>148</v>
      </c>
      <c r="F53" s="141" t="s">
        <v>53</v>
      </c>
      <c r="G53" s="141"/>
      <c r="H53" s="141"/>
      <c r="I53" s="74"/>
      <c r="J53" s="146" t="s">
        <v>192</v>
      </c>
      <c r="K53" s="184"/>
      <c r="L53" s="146"/>
      <c r="M53" s="49"/>
      <c r="N53" s="112"/>
      <c r="O53" s="77"/>
      <c r="P53" s="112"/>
      <c r="Q53" s="200"/>
      <c r="R53" s="52"/>
    </row>
    <row r="54" spans="1:18" s="53" customFormat="1" ht="9" customHeight="1">
      <c r="A54" s="56"/>
      <c r="B54" s="57"/>
      <c r="C54" s="57"/>
      <c r="D54" s="80"/>
      <c r="E54" s="142"/>
      <c r="F54" s="142"/>
      <c r="G54" s="142"/>
      <c r="H54" s="142"/>
      <c r="I54" s="67"/>
      <c r="J54" s="146"/>
      <c r="K54" s="184"/>
      <c r="L54" s="146"/>
      <c r="M54" s="49"/>
      <c r="N54" s="157"/>
      <c r="O54" s="68"/>
      <c r="P54" s="138" t="s">
        <v>146</v>
      </c>
      <c r="Q54" s="201"/>
      <c r="R54" s="52"/>
    </row>
    <row r="55" spans="1:18" s="53" customFormat="1" ht="9" customHeight="1">
      <c r="A55" s="44">
        <v>25</v>
      </c>
      <c r="B55" s="45"/>
      <c r="C55" s="45" t="e">
        <f>IF($D55="","",VLOOKUP($D55,'[1]Si Main Draw Prep'!$A$7:$K$38,11))</f>
        <v>#N/A</v>
      </c>
      <c r="D55" s="140" t="s">
        <v>80</v>
      </c>
      <c r="E55" s="138" t="s">
        <v>153</v>
      </c>
      <c r="F55" s="138" t="s">
        <v>57</v>
      </c>
      <c r="G55" s="141"/>
      <c r="H55" s="141"/>
      <c r="I55" s="48"/>
      <c r="J55" s="146"/>
      <c r="K55" s="184"/>
      <c r="L55" s="146"/>
      <c r="M55" s="49"/>
      <c r="N55" s="112"/>
      <c r="O55" s="77"/>
      <c r="P55" s="112" t="s">
        <v>258</v>
      </c>
      <c r="Q55" s="197"/>
      <c r="R55" s="52"/>
    </row>
    <row r="56" spans="1:18" s="53" customFormat="1" ht="9" customHeight="1">
      <c r="A56" s="56"/>
      <c r="B56" s="57"/>
      <c r="C56" s="57"/>
      <c r="D56" s="58"/>
      <c r="E56" s="142"/>
      <c r="F56" s="143"/>
      <c r="G56" s="142"/>
      <c r="H56" s="152"/>
      <c r="I56" s="59"/>
      <c r="J56" s="138" t="s">
        <v>153</v>
      </c>
      <c r="K56" s="181"/>
      <c r="L56" s="146"/>
      <c r="M56" s="49"/>
      <c r="N56" s="112"/>
      <c r="O56" s="77"/>
      <c r="P56" s="112"/>
      <c r="Q56" s="197"/>
      <c r="R56" s="52"/>
    </row>
    <row r="57" spans="1:18" s="53" customFormat="1" ht="9" customHeight="1">
      <c r="A57" s="56">
        <v>26</v>
      </c>
      <c r="B57" s="45"/>
      <c r="C57" s="45">
        <v>24</v>
      </c>
      <c r="D57" s="63"/>
      <c r="E57" s="141" t="s">
        <v>171</v>
      </c>
      <c r="F57" s="141" t="s">
        <v>157</v>
      </c>
      <c r="G57" s="141"/>
      <c r="H57" s="141"/>
      <c r="I57" s="64"/>
      <c r="J57" s="161" t="s">
        <v>193</v>
      </c>
      <c r="K57" s="182"/>
      <c r="L57" s="146"/>
      <c r="M57" s="49"/>
      <c r="N57" s="112"/>
      <c r="O57" s="77"/>
      <c r="P57" s="112"/>
      <c r="Q57" s="197"/>
      <c r="R57" s="52"/>
    </row>
    <row r="58" spans="1:18" s="53" customFormat="1" ht="9" customHeight="1">
      <c r="A58" s="56"/>
      <c r="B58" s="57"/>
      <c r="C58" s="57"/>
      <c r="D58" s="58"/>
      <c r="E58" s="142"/>
      <c r="F58" s="142"/>
      <c r="G58" s="142"/>
      <c r="H58" s="142"/>
      <c r="I58" s="67"/>
      <c r="J58" s="157"/>
      <c r="K58" s="183"/>
      <c r="L58" s="138" t="s">
        <v>153</v>
      </c>
      <c r="M58" s="60"/>
      <c r="N58" s="112"/>
      <c r="O58" s="77"/>
      <c r="P58" s="50"/>
      <c r="Q58" s="51"/>
      <c r="R58" s="52"/>
    </row>
    <row r="59" spans="1:18" s="53" customFormat="1" ht="9" customHeight="1">
      <c r="A59" s="56">
        <v>27</v>
      </c>
      <c r="B59" s="45"/>
      <c r="C59" s="45">
        <v>43</v>
      </c>
      <c r="D59" s="63"/>
      <c r="E59" s="141" t="s">
        <v>172</v>
      </c>
      <c r="F59" s="141" t="s">
        <v>53</v>
      </c>
      <c r="G59" s="141"/>
      <c r="H59" s="141"/>
      <c r="I59" s="48"/>
      <c r="J59" s="146"/>
      <c r="K59" s="69"/>
      <c r="L59" s="161" t="s">
        <v>246</v>
      </c>
      <c r="M59" s="66"/>
      <c r="N59" s="112"/>
      <c r="O59" s="77"/>
      <c r="P59" s="50"/>
      <c r="Q59" s="51"/>
      <c r="R59" s="52"/>
    </row>
    <row r="60" spans="1:18" s="53" customFormat="1" ht="9" customHeight="1">
      <c r="A60" s="56"/>
      <c r="B60" s="71"/>
      <c r="C60" s="57"/>
      <c r="D60" s="58"/>
      <c r="E60" s="142"/>
      <c r="F60" s="144"/>
      <c r="G60" s="142"/>
      <c r="H60" s="152"/>
      <c r="I60" s="59"/>
      <c r="J60" s="138" t="s">
        <v>172</v>
      </c>
      <c r="K60" s="72"/>
      <c r="L60" s="146"/>
      <c r="M60" s="73"/>
      <c r="N60" s="112"/>
      <c r="O60" s="77"/>
      <c r="P60" s="50"/>
      <c r="Q60" s="51"/>
      <c r="R60" s="52"/>
    </row>
    <row r="61" spans="1:18" s="53" customFormat="1" ht="9" customHeight="1">
      <c r="A61" s="56">
        <v>28</v>
      </c>
      <c r="B61" s="45"/>
      <c r="C61" s="45">
        <v>11</v>
      </c>
      <c r="D61" s="63"/>
      <c r="E61" s="141" t="s">
        <v>173</v>
      </c>
      <c r="F61" s="141" t="s">
        <v>60</v>
      </c>
      <c r="G61" s="141"/>
      <c r="H61" s="141"/>
      <c r="I61" s="74"/>
      <c r="J61" s="146" t="s">
        <v>194</v>
      </c>
      <c r="K61" s="49"/>
      <c r="L61" s="187"/>
      <c r="M61" s="69"/>
      <c r="N61" s="112"/>
      <c r="O61" s="77"/>
      <c r="P61" s="50"/>
      <c r="Q61" s="51"/>
      <c r="R61" s="52"/>
    </row>
    <row r="62" spans="1:18" s="53" customFormat="1" ht="9" customHeight="1">
      <c r="A62" s="56"/>
      <c r="B62" s="57"/>
      <c r="C62" s="57"/>
      <c r="D62" s="58"/>
      <c r="E62" s="142"/>
      <c r="F62" s="142"/>
      <c r="G62" s="142"/>
      <c r="H62" s="142"/>
      <c r="I62" s="67"/>
      <c r="J62" s="146"/>
      <c r="K62" s="49"/>
      <c r="L62" s="157"/>
      <c r="M62" s="68"/>
      <c r="N62" s="138" t="s">
        <v>146</v>
      </c>
      <c r="O62" s="81"/>
      <c r="P62" s="50"/>
      <c r="Q62" s="51"/>
      <c r="R62" s="52"/>
    </row>
    <row r="63" spans="1:18" s="53" customFormat="1" ht="9" customHeight="1">
      <c r="A63" s="56">
        <v>29</v>
      </c>
      <c r="B63" s="45">
        <f>IF($D63="","",VLOOKUP($D63,'[1]Si Main Draw Prep'!$A$7:$J$38,10))</f>
      </c>
      <c r="C63" s="45">
        <v>13</v>
      </c>
      <c r="D63" s="63"/>
      <c r="E63" s="141" t="s">
        <v>174</v>
      </c>
      <c r="F63" s="141" t="s">
        <v>175</v>
      </c>
      <c r="G63" s="141"/>
      <c r="H63" s="141"/>
      <c r="I63" s="76"/>
      <c r="J63" s="146"/>
      <c r="K63" s="49"/>
      <c r="L63" s="146"/>
      <c r="M63" s="69"/>
      <c r="N63" s="196" t="s">
        <v>237</v>
      </c>
      <c r="O63" s="51"/>
      <c r="P63" s="50"/>
      <c r="Q63" s="51"/>
      <c r="R63" s="52"/>
    </row>
    <row r="64" spans="1:18" s="53" customFormat="1" ht="9" customHeight="1">
      <c r="A64" s="56"/>
      <c r="B64" s="57"/>
      <c r="C64" s="57"/>
      <c r="D64" s="58"/>
      <c r="E64" s="150"/>
      <c r="F64" s="149"/>
      <c r="G64" s="150"/>
      <c r="H64" s="153"/>
      <c r="I64" s="59"/>
      <c r="J64" s="138" t="s">
        <v>176</v>
      </c>
      <c r="K64" s="60"/>
      <c r="L64" s="146"/>
      <c r="M64" s="69"/>
      <c r="N64" s="112"/>
      <c r="O64" s="51"/>
      <c r="P64" s="50"/>
      <c r="Q64" s="51"/>
      <c r="R64" s="52"/>
    </row>
    <row r="65" spans="1:18" s="53" customFormat="1" ht="9" customHeight="1">
      <c r="A65" s="56">
        <v>30</v>
      </c>
      <c r="B65" s="45"/>
      <c r="C65" s="45">
        <v>50</v>
      </c>
      <c r="D65" s="63"/>
      <c r="E65" s="138" t="s">
        <v>176</v>
      </c>
      <c r="F65" s="138" t="s">
        <v>177</v>
      </c>
      <c r="G65" s="138"/>
      <c r="H65" s="141"/>
      <c r="I65" s="64"/>
      <c r="J65" s="161" t="s">
        <v>195</v>
      </c>
      <c r="K65" s="66"/>
      <c r="L65" s="146"/>
      <c r="M65" s="69"/>
      <c r="N65" s="50"/>
      <c r="O65" s="51"/>
      <c r="P65" s="50"/>
      <c r="Q65" s="51"/>
      <c r="R65" s="52"/>
    </row>
    <row r="66" spans="1:16" s="53" customFormat="1" ht="9" customHeight="1">
      <c r="A66" s="56"/>
      <c r="B66" s="57"/>
      <c r="C66" s="57"/>
      <c r="D66" s="58"/>
      <c r="E66" s="142"/>
      <c r="F66" s="142"/>
      <c r="G66" s="142"/>
      <c r="H66" s="142"/>
      <c r="I66" s="67"/>
      <c r="J66" s="157"/>
      <c r="K66" s="68"/>
      <c r="L66" s="138" t="s">
        <v>146</v>
      </c>
      <c r="M66" s="72"/>
      <c r="N66" s="86"/>
      <c r="O66" s="87"/>
      <c r="P66" s="88"/>
    </row>
    <row r="67" spans="1:16" s="53" customFormat="1" ht="9" customHeight="1">
      <c r="A67" s="56">
        <v>31</v>
      </c>
      <c r="B67" s="208" t="s">
        <v>154</v>
      </c>
      <c r="C67" s="45">
        <v>34</v>
      </c>
      <c r="D67" s="63"/>
      <c r="E67" s="141" t="s">
        <v>199</v>
      </c>
      <c r="F67" s="141" t="s">
        <v>205</v>
      </c>
      <c r="G67" s="141"/>
      <c r="H67" s="141"/>
      <c r="I67" s="48"/>
      <c r="J67" s="146"/>
      <c r="K67" s="69"/>
      <c r="L67" s="161" t="s">
        <v>186</v>
      </c>
      <c r="M67" s="65"/>
      <c r="N67" s="86"/>
      <c r="O67" s="89"/>
      <c r="P67" s="88"/>
    </row>
    <row r="68" spans="1:19" s="53" customFormat="1" ht="9" customHeight="1">
      <c r="A68" s="56"/>
      <c r="B68" s="57"/>
      <c r="C68" s="57"/>
      <c r="D68" s="58"/>
      <c r="E68" s="142"/>
      <c r="F68" s="144"/>
      <c r="G68" s="142"/>
      <c r="H68" s="152"/>
      <c r="I68" s="59"/>
      <c r="J68" s="138" t="s">
        <v>146</v>
      </c>
      <c r="K68" s="72"/>
      <c r="L68" s="146"/>
      <c r="M68" s="79"/>
      <c r="N68" s="86"/>
      <c r="O68" s="90"/>
      <c r="P68" s="90"/>
      <c r="Q68" s="90"/>
      <c r="R68" s="91"/>
      <c r="S68" s="91"/>
    </row>
    <row r="69" spans="1:21" s="53" customFormat="1" ht="10.5" customHeight="1">
      <c r="A69" s="44">
        <v>32</v>
      </c>
      <c r="B69" s="45" t="str">
        <f>IF($D69="","",VLOOKUP($D69,'[1]Si Main Draw Prep'!$A$7:$J$38,10))</f>
        <v>DA</v>
      </c>
      <c r="C69" s="45">
        <f>IF($D69="","",VLOOKUP($D69,'[1]Si Main Draw Prep'!$A$7:$K$38,11))</f>
        <v>3</v>
      </c>
      <c r="D69" s="46">
        <v>2</v>
      </c>
      <c r="E69" s="141" t="s">
        <v>146</v>
      </c>
      <c r="F69" s="141" t="s">
        <v>147</v>
      </c>
      <c r="G69" s="141"/>
      <c r="H69" s="141"/>
      <c r="I69" s="74"/>
      <c r="J69" s="146" t="s">
        <v>186</v>
      </c>
      <c r="K69" s="49"/>
      <c r="L69" s="146"/>
      <c r="M69" s="49"/>
      <c r="N69" s="86"/>
      <c r="O69" s="90"/>
      <c r="P69" s="90"/>
      <c r="Q69" s="90"/>
      <c r="R69" s="91"/>
      <c r="S69" s="91"/>
      <c r="U69" s="53" t="s">
        <v>13</v>
      </c>
    </row>
    <row r="70" spans="10:19" ht="12.75" customHeight="1">
      <c r="J70" s="98"/>
      <c r="L70" s="138" t="s">
        <v>150</v>
      </c>
      <c r="N70" s="86"/>
      <c r="Q70" s="311"/>
      <c r="R70" s="311"/>
      <c r="S70" s="311"/>
    </row>
    <row r="71" spans="12:19" ht="15.75" customHeight="1">
      <c r="L71" s="95"/>
      <c r="M71" s="314" t="s">
        <v>150</v>
      </c>
      <c r="N71" s="315"/>
      <c r="Q71" s="96"/>
      <c r="R71" s="97"/>
      <c r="S71" s="97"/>
    </row>
    <row r="72" spans="12:19" ht="15.75" customHeight="1">
      <c r="L72" s="207" t="s">
        <v>170</v>
      </c>
      <c r="M72" s="206"/>
      <c r="N72" s="125" t="s">
        <v>237</v>
      </c>
      <c r="P72" s="98"/>
      <c r="Q72" s="96"/>
      <c r="R72" s="97"/>
      <c r="S72" s="97"/>
    </row>
    <row r="73" spans="12:13" ht="12.75">
      <c r="L73" s="104"/>
      <c r="M73" s="96"/>
    </row>
    <row r="74" ht="12.75">
      <c r="L74" s="97"/>
    </row>
    <row r="75" ht="12.75">
      <c r="L75" s="97"/>
    </row>
    <row r="76" spans="4:15" ht="15.75">
      <c r="D76" s="99"/>
      <c r="E76" s="100" t="s">
        <v>14</v>
      </c>
      <c r="F76" s="100"/>
      <c r="G76" s="100"/>
      <c r="H76" s="100"/>
      <c r="I76" s="101"/>
      <c r="J76" s="308" t="s">
        <v>101</v>
      </c>
      <c r="K76" s="308"/>
      <c r="L76" s="308"/>
      <c r="M76" s="308"/>
      <c r="N76" s="308"/>
      <c r="O76" s="308"/>
    </row>
    <row r="77" spans="4:12" ht="15.75">
      <c r="D77" s="99"/>
      <c r="E77" s="100"/>
      <c r="F77" s="100"/>
      <c r="G77" s="100"/>
      <c r="H77" s="100"/>
      <c r="I77" s="101"/>
      <c r="J77" s="100"/>
      <c r="K77" s="101"/>
      <c r="L77" s="100"/>
    </row>
    <row r="78" spans="4:12" ht="15.75">
      <c r="D78" s="99"/>
      <c r="E78" s="100"/>
      <c r="F78" s="100"/>
      <c r="G78" s="100"/>
      <c r="H78" s="100"/>
      <c r="I78" s="101"/>
      <c r="J78" s="100"/>
      <c r="K78" s="101"/>
      <c r="L78" s="100"/>
    </row>
    <row r="79" spans="4:12" ht="15.75">
      <c r="D79" s="99"/>
      <c r="E79" s="100" t="s">
        <v>202</v>
      </c>
      <c r="F79" s="100"/>
      <c r="G79" s="100"/>
      <c r="H79" s="100"/>
      <c r="I79" s="101"/>
      <c r="J79" t="s">
        <v>15</v>
      </c>
      <c r="K79" s="100" t="s">
        <v>102</v>
      </c>
      <c r="L79" s="100"/>
    </row>
  </sheetData>
  <sheetProtection/>
  <mergeCells count="7">
    <mergeCell ref="J76:O76"/>
    <mergeCell ref="G2:P2"/>
    <mergeCell ref="A4:C4"/>
    <mergeCell ref="Q70:S70"/>
    <mergeCell ref="J3:L3"/>
    <mergeCell ref="P4:Q4"/>
    <mergeCell ref="M71:N71"/>
  </mergeCells>
  <conditionalFormatting sqref="H69 H7 F53 H9 F69 H11 F11 H13 F13 H15 F15 H17 F17 H19 F19 H23 F23 H25 F25 H27 F27 H29 F29 H31 F31 H33 F33 H35 F35 H37 F37 H39 F39 H41 F41 H43 F43 H45 F45 H47 F47 H49 F49 H51 F7 H53 F51 H55 F55 H57 F57 H59 F59 H61 F61 H63 F63 H65 H67 F67">
    <cfRule type="expression" priority="47" dxfId="0" stopIfTrue="1">
      <formula>AND($D7&lt;9,$C7&gt;0)</formula>
    </cfRule>
  </conditionalFormatting>
  <conditionalFormatting sqref="J10 J58 H12 H16 H20 H24 H28 H32 H36 H40 H44 H48 H52 H56 H60 H64 L14 N22 L30 N39 L46 N54 J66 H68 J18 J26 J34 J42 J50 L62 H8">
    <cfRule type="expression" priority="48" dxfId="140" stopIfTrue="1">
      <formula>AND($N$1="CU",H8="Umpire")</formula>
    </cfRule>
    <cfRule type="expression" priority="49" dxfId="139" stopIfTrue="1">
      <formula>AND($N$1="CU",H8&lt;&gt;"Umpire",I8&lt;&gt;"")</formula>
    </cfRule>
    <cfRule type="expression" priority="50" dxfId="138" stopIfTrue="1">
      <formula>AND($N$1="CU",H8&lt;&gt;"Umpire")</formula>
    </cfRule>
  </conditionalFormatting>
  <conditionalFormatting sqref="E69 E7 E11 E13 E15 E17 E23 E25 E27 E29 E31 E67 E37 E39 E41 E43 E45 E47 E49 E51 E53 E55 E57 E59 E61 E63 E19 J44 J60 L42 J48 J68 L66 N62 P54 P38">
    <cfRule type="cellIs" priority="51" dxfId="1" operator="equal" stopIfTrue="1">
      <formula>"Bye"</formula>
    </cfRule>
    <cfRule type="expression" priority="52" dxfId="0" stopIfTrue="1">
      <formula>AND($D7&lt;9,$C7&gt;0)</formula>
    </cfRule>
  </conditionalFormatting>
  <conditionalFormatting sqref="L26 M71:M72">
    <cfRule type="expression" priority="53" dxfId="0" stopIfTrue="1">
      <formula>K26="as"</formula>
    </cfRule>
    <cfRule type="expression" priority="54" dxfId="0" stopIfTrue="1">
      <formula>K26="bs"</formula>
    </cfRule>
  </conditionalFormatting>
  <conditionalFormatting sqref="D7 D11 D13 D15 D17 D19 D69 D23 D25 D27 D29 D31 D67 D63 D41 D43 D45 D47 D49 D51 D53 D61 D57 D59">
    <cfRule type="expression" priority="55" dxfId="907" stopIfTrue="1">
      <formula>AND($D7&gt;0,$D7&lt;9,$C7&gt;0)</formula>
    </cfRule>
    <cfRule type="expression" priority="56" dxfId="237" stopIfTrue="1">
      <formula>$D7&gt;0</formula>
    </cfRule>
    <cfRule type="expression" priority="57" dxfId="235" stopIfTrue="1">
      <formula>$E7="Bye"</formula>
    </cfRule>
  </conditionalFormatting>
  <conditionalFormatting sqref="E35">
    <cfRule type="cellIs" priority="58" dxfId="1" operator="equal" stopIfTrue="1">
      <formula>"Bye"</formula>
    </cfRule>
    <cfRule type="expression" priority="59" dxfId="0" stopIfTrue="1">
      <formula>AND($D33&lt;9,$C33&gt;0)</formula>
    </cfRule>
  </conditionalFormatting>
  <conditionalFormatting sqref="D33">
    <cfRule type="expression" priority="60" dxfId="907" stopIfTrue="1">
      <formula>AND($D33&gt;0,$D33&lt;9,$C33&gt;0)</formula>
    </cfRule>
    <cfRule type="expression" priority="61" dxfId="237" stopIfTrue="1">
      <formula>$D33&gt;0</formula>
    </cfRule>
    <cfRule type="expression" priority="62" dxfId="235" stopIfTrue="1">
      <formula>$E35="Bye"</formula>
    </cfRule>
  </conditionalFormatting>
  <conditionalFormatting sqref="D35 D9">
    <cfRule type="expression" priority="63" dxfId="907" stopIfTrue="1">
      <formula>AND($D9&gt;0,$D9&lt;9,$C9&gt;0)</formula>
    </cfRule>
    <cfRule type="expression" priority="64" dxfId="237" stopIfTrue="1">
      <formula>$D9&gt;0</formula>
    </cfRule>
    <cfRule type="expression" priority="65" dxfId="235" stopIfTrue="1">
      <formula>#REF!="Bye"</formula>
    </cfRule>
  </conditionalFormatting>
  <conditionalFormatting sqref="F9">
    <cfRule type="expression" priority="66" dxfId="0" stopIfTrue="1">
      <formula>AND($D65&lt;9,$C65&gt;0)</formula>
    </cfRule>
  </conditionalFormatting>
  <conditionalFormatting sqref="E9">
    <cfRule type="cellIs" priority="67" dxfId="1" operator="equal" stopIfTrue="1">
      <formula>"Bye"</formula>
    </cfRule>
    <cfRule type="expression" priority="68" dxfId="0" stopIfTrue="1">
      <formula>AND($D65&lt;9,$C65&gt;0)</formula>
    </cfRule>
  </conditionalFormatting>
  <conditionalFormatting sqref="D21 B7 B9 B11 B13 B15 B17 B19 B23 B25 B27 B29 B31 B33 B35 B37 B39 B41 B43 B45 B47 B49 B51 B53 B55 B57 B59 B61 B63 B65 B67 B69 D37 D39 D55">
    <cfRule type="cellIs" priority="69" dxfId="234" operator="equal" stopIfTrue="1">
      <formula>"DA"</formula>
    </cfRule>
  </conditionalFormatting>
  <conditionalFormatting sqref="H21 F21">
    <cfRule type="expression" priority="70" dxfId="0" stopIfTrue="1">
      <formula>AND(#REF!&lt;9,$C21&gt;0)</formula>
    </cfRule>
  </conditionalFormatting>
  <conditionalFormatting sqref="E21">
    <cfRule type="cellIs" priority="71" dxfId="1" operator="equal" stopIfTrue="1">
      <formula>"Bye"</formula>
    </cfRule>
    <cfRule type="expression" priority="72" dxfId="0" stopIfTrue="1">
      <formula>AND(#REF!&lt;9,$C21&gt;0)</formula>
    </cfRule>
  </conditionalFormatting>
  <conditionalFormatting sqref="D65">
    <cfRule type="expression" priority="73" dxfId="907" stopIfTrue="1">
      <formula>AND($D65&gt;0,$D65&lt;9,$C65&gt;0)</formula>
    </cfRule>
    <cfRule type="expression" priority="74" dxfId="237" stopIfTrue="1">
      <formula>$D65&gt;0</formula>
    </cfRule>
    <cfRule type="expression" priority="75" dxfId="235" stopIfTrue="1">
      <formula>$E9="Bye"</formula>
    </cfRule>
  </conditionalFormatting>
  <conditionalFormatting sqref="I8 I12 I16 I20 I24 I28 I32 I36 I40 I44 I48 I52 I56 I60 I64 I68 K66 K58 K50 K42 K34 K26 K18 K10 M14 M30 M46 M62 O54 O39 O22">
    <cfRule type="expression" priority="76" dxfId="904" stopIfTrue="1">
      <formula>$N$1="CU"</formula>
    </cfRule>
  </conditionalFormatting>
  <conditionalFormatting sqref="J8">
    <cfRule type="cellIs" priority="45" dxfId="1" operator="equal" stopIfTrue="1">
      <formula>"Bye"</formula>
    </cfRule>
    <cfRule type="expression" priority="46" dxfId="0" stopIfTrue="1">
      <formula>AND($D8&lt;9,$C8&gt;0)</formula>
    </cfRule>
  </conditionalFormatting>
  <conditionalFormatting sqref="J12">
    <cfRule type="cellIs" priority="43" dxfId="1" operator="equal" stopIfTrue="1">
      <formula>"Bye"</formula>
    </cfRule>
    <cfRule type="expression" priority="44" dxfId="0" stopIfTrue="1">
      <formula>AND($D12&lt;9,$C12&gt;0)</formula>
    </cfRule>
  </conditionalFormatting>
  <conditionalFormatting sqref="J20">
    <cfRule type="cellIs" priority="39" dxfId="1" operator="equal" stopIfTrue="1">
      <formula>"Bye"</formula>
    </cfRule>
    <cfRule type="expression" priority="40" dxfId="0" stopIfTrue="1">
      <formula>AND(#REF!&lt;9,$C20&gt;0)</formula>
    </cfRule>
  </conditionalFormatting>
  <conditionalFormatting sqref="J24">
    <cfRule type="cellIs" priority="37" dxfId="1" operator="equal" stopIfTrue="1">
      <formula>"Bye"</formula>
    </cfRule>
    <cfRule type="expression" priority="38" dxfId="0" stopIfTrue="1">
      <formula>AND($D24&lt;9,$C24&gt;0)</formula>
    </cfRule>
  </conditionalFormatting>
  <conditionalFormatting sqref="J28">
    <cfRule type="cellIs" priority="35" dxfId="1" operator="equal" stopIfTrue="1">
      <formula>"Bye"</formula>
    </cfRule>
    <cfRule type="expression" priority="36" dxfId="0" stopIfTrue="1">
      <formula>AND($D28&lt;9,$C28&gt;0)</formula>
    </cfRule>
  </conditionalFormatting>
  <conditionalFormatting sqref="J36">
    <cfRule type="cellIs" priority="33" dxfId="1" operator="equal" stopIfTrue="1">
      <formula>"Bye"</formula>
    </cfRule>
    <cfRule type="expression" priority="34" dxfId="0" stopIfTrue="1">
      <formula>AND($D36&lt;9,$C36&gt;0)</formula>
    </cfRule>
  </conditionalFormatting>
  <conditionalFormatting sqref="J40">
    <cfRule type="cellIs" priority="31" dxfId="1" operator="equal" stopIfTrue="1">
      <formula>"Bye"</formula>
    </cfRule>
    <cfRule type="expression" priority="32" dxfId="0" stopIfTrue="1">
      <formula>AND($D40&lt;9,$C40&gt;0)</formula>
    </cfRule>
  </conditionalFormatting>
  <conditionalFormatting sqref="J52">
    <cfRule type="cellIs" priority="29" dxfId="1" operator="equal" stopIfTrue="1">
      <formula>"Bye"</formula>
    </cfRule>
    <cfRule type="expression" priority="30" dxfId="0" stopIfTrue="1">
      <formula>AND($D52&lt;9,$C52&gt;0)</formula>
    </cfRule>
  </conditionalFormatting>
  <conditionalFormatting sqref="J56">
    <cfRule type="cellIs" priority="27" dxfId="1" operator="equal" stopIfTrue="1">
      <formula>"Bye"</formula>
    </cfRule>
    <cfRule type="expression" priority="28" dxfId="0" stopIfTrue="1">
      <formula>AND($D56&lt;9,$C56&gt;0)</formula>
    </cfRule>
  </conditionalFormatting>
  <conditionalFormatting sqref="L10">
    <cfRule type="cellIs" priority="25" dxfId="1" operator="equal" stopIfTrue="1">
      <formula>"Bye"</formula>
    </cfRule>
    <cfRule type="expression" priority="26" dxfId="0" stopIfTrue="1">
      <formula>AND($D10&lt;9,$C10&gt;0)</formula>
    </cfRule>
  </conditionalFormatting>
  <conditionalFormatting sqref="J16">
    <cfRule type="cellIs" priority="23" dxfId="1" operator="equal" stopIfTrue="1">
      <formula>"Bye"</formula>
    </cfRule>
    <cfRule type="expression" priority="24" dxfId="0" stopIfTrue="1">
      <formula>AND($D16&lt;9,$C16&gt;0)</formula>
    </cfRule>
  </conditionalFormatting>
  <conditionalFormatting sqref="J32">
    <cfRule type="cellIs" priority="21" dxfId="1" operator="equal" stopIfTrue="1">
      <formula>"Bye"</formula>
    </cfRule>
    <cfRule type="expression" priority="22" dxfId="0" stopIfTrue="1">
      <formula>AND($D32&lt;9,$C32&gt;0)</formula>
    </cfRule>
  </conditionalFormatting>
  <conditionalFormatting sqref="L58">
    <cfRule type="cellIs" priority="19" dxfId="1" operator="equal" stopIfTrue="1">
      <formula>"Bye"</formula>
    </cfRule>
    <cfRule type="expression" priority="20" dxfId="0" stopIfTrue="1">
      <formula>AND($D58&lt;9,$C58&gt;0)</formula>
    </cfRule>
  </conditionalFormatting>
  <conditionalFormatting sqref="L50">
    <cfRule type="cellIs" priority="17" dxfId="1" operator="equal" stopIfTrue="1">
      <formula>"Bye"</formula>
    </cfRule>
    <cfRule type="expression" priority="18" dxfId="0" stopIfTrue="1">
      <formula>AND($D50&lt;9,$C50&gt;0)</formula>
    </cfRule>
  </conditionalFormatting>
  <conditionalFormatting sqref="L34">
    <cfRule type="cellIs" priority="15" dxfId="1" operator="equal" stopIfTrue="1">
      <formula>"Bye"</formula>
    </cfRule>
    <cfRule type="expression" priority="16" dxfId="0" stopIfTrue="1">
      <formula>AND($D34&lt;9,$C34&gt;0)</formula>
    </cfRule>
  </conditionalFormatting>
  <conditionalFormatting sqref="L18">
    <cfRule type="cellIs" priority="13" dxfId="1" operator="equal" stopIfTrue="1">
      <formula>"Bye"</formula>
    </cfRule>
    <cfRule type="expression" priority="14" dxfId="0" stopIfTrue="1">
      <formula>AND(#REF!&lt;9,$C18&gt;0)</formula>
    </cfRule>
  </conditionalFormatting>
  <conditionalFormatting sqref="N14">
    <cfRule type="cellIs" priority="11" dxfId="1" operator="equal" stopIfTrue="1">
      <formula>"Bye"</formula>
    </cfRule>
    <cfRule type="expression" priority="12" dxfId="0" stopIfTrue="1">
      <formula>AND($D14&lt;9,$C14&gt;0)</formula>
    </cfRule>
  </conditionalFormatting>
  <conditionalFormatting sqref="N30">
    <cfRule type="cellIs" priority="9" dxfId="1" operator="equal" stopIfTrue="1">
      <formula>"Bye"</formula>
    </cfRule>
    <cfRule type="expression" priority="10" dxfId="0" stopIfTrue="1">
      <formula>AND($D30&lt;9,$C30&gt;0)</formula>
    </cfRule>
  </conditionalFormatting>
  <conditionalFormatting sqref="N46">
    <cfRule type="cellIs" priority="7" dxfId="1" operator="equal" stopIfTrue="1">
      <formula>"Bye"</formula>
    </cfRule>
    <cfRule type="expression" priority="8" dxfId="0" stopIfTrue="1">
      <formula>AND($D46&lt;9,$C46&gt;0)</formula>
    </cfRule>
  </conditionalFormatting>
  <conditionalFormatting sqref="P22">
    <cfRule type="cellIs" priority="5" dxfId="1" operator="equal" stopIfTrue="1">
      <formula>"Bye"</formula>
    </cfRule>
    <cfRule type="expression" priority="6" dxfId="0" stopIfTrue="1">
      <formula>AND($D22&lt;9,$C22&gt;0)</formula>
    </cfRule>
  </conditionalFormatting>
  <conditionalFormatting sqref="L70">
    <cfRule type="cellIs" priority="3" dxfId="1" operator="equal" stopIfTrue="1">
      <formula>"Bye"</formula>
    </cfRule>
    <cfRule type="expression" priority="4" dxfId="0" stopIfTrue="1">
      <formula>AND($D70&lt;9,$C70&gt;0)</formula>
    </cfRule>
  </conditionalFormatting>
  <conditionalFormatting sqref="L72">
    <cfRule type="cellIs" priority="1" dxfId="1" operator="equal" stopIfTrue="1">
      <formula>"Bye"</formula>
    </cfRule>
    <cfRule type="expression" priority="2" dxfId="0" stopIfTrue="1">
      <formula>AND($D72&lt;9,$C72&gt;0)</formula>
    </cfRule>
  </conditionalFormatting>
  <dataValidations count="1">
    <dataValidation type="list" allowBlank="1" showInputMessage="1" sqref="H8 H12 H16 H20 H24 H28 H32 H36 H40 H44 H48 H52 H56 H60 H64 H68 J66 J58 L62 N54 J50 L46 J42 N39 J34 L30 J26 N22 J18 L14 J10">
      <formula1>$T$7:$T$18</formula1>
    </dataValidation>
  </dataValidations>
  <printOptions horizontalCentered="1"/>
  <pageMargins left="0.35" right="0.35" top="0.39" bottom="0.39" header="0" footer="0"/>
  <pageSetup fitToHeight="1" fitToWidth="1" horizontalDpi="360" verticalDpi="360" orientation="portrait" paperSize="9" scale="83" r:id="rId3"/>
  <legacyDrawing r:id="rId2"/>
</worksheet>
</file>

<file path=xl/worksheets/sheet5.xml><?xml version="1.0" encoding="utf-8"?>
<worksheet xmlns="http://schemas.openxmlformats.org/spreadsheetml/2006/main" xmlns:r="http://schemas.openxmlformats.org/officeDocument/2006/relationships">
  <sheetPr codeName="Sheet35"/>
  <dimension ref="A1:V82"/>
  <sheetViews>
    <sheetView showGridLines="0" showZeros="0" zoomScalePageLayoutView="0" workbookViewId="0" topLeftCell="A40">
      <selection activeCell="P70" sqref="P70"/>
    </sheetView>
  </sheetViews>
  <sheetFormatPr defaultColWidth="9.140625" defaultRowHeight="12.75"/>
  <cols>
    <col min="1" max="1" width="3.28125" style="92" customWidth="1"/>
    <col min="2" max="2" width="4.8515625" style="92" customWidth="1"/>
    <col min="3" max="3" width="0.13671875" style="92" customWidth="1"/>
    <col min="4" max="4" width="4.28125" style="92" customWidth="1"/>
    <col min="5" max="5" width="15.7109375" style="92" customWidth="1"/>
    <col min="6" max="6" width="2.7109375" style="92" customWidth="1"/>
    <col min="7" max="7" width="7.7109375" style="92" customWidth="1"/>
    <col min="8" max="8" width="5.8515625" style="92" customWidth="1"/>
    <col min="9" max="9" width="4.57421875" style="210" customWidth="1"/>
    <col min="10" max="10" width="12.140625" style="92" customWidth="1"/>
    <col min="11" max="11" width="1.7109375" style="210" customWidth="1"/>
    <col min="12" max="12" width="10.7109375" style="92" customWidth="1"/>
    <col min="13" max="13" width="3.57421875" style="209" customWidth="1"/>
    <col min="14" max="14" width="10.7109375" style="92" customWidth="1"/>
    <col min="15" max="15" width="1.7109375" style="210" customWidth="1"/>
    <col min="16" max="16" width="9.8515625" style="92" customWidth="1"/>
    <col min="17" max="17" width="6.140625" style="209" customWidth="1"/>
    <col min="18" max="18" width="0" style="92" hidden="1" customWidth="1"/>
    <col min="19" max="19" width="8.57421875" style="92" customWidth="1"/>
    <col min="20" max="20" width="7.140625" style="92" hidden="1" customWidth="1"/>
    <col min="21" max="16384" width="9.140625" style="92" customWidth="1"/>
  </cols>
  <sheetData>
    <row r="1" spans="1:17" s="301" customFormat="1" ht="21.75" customHeight="1">
      <c r="A1" s="305"/>
      <c r="B1" s="304"/>
      <c r="C1" s="303"/>
      <c r="D1" s="304" t="s">
        <v>212</v>
      </c>
      <c r="E1" s="303"/>
      <c r="F1" s="303"/>
      <c r="G1" s="317" t="s">
        <v>62</v>
      </c>
      <c r="H1" s="317"/>
      <c r="I1" s="317"/>
      <c r="J1" s="317"/>
      <c r="K1" s="317"/>
      <c r="L1" s="317"/>
      <c r="M1" s="317"/>
      <c r="N1" s="317"/>
      <c r="O1" s="5"/>
      <c r="P1" s="8"/>
      <c r="Q1" s="302"/>
    </row>
    <row r="2" spans="1:17" s="295" customFormat="1" ht="15">
      <c r="A2" s="300">
        <f>'[2]Week SetUp'!$A$8</f>
        <v>0</v>
      </c>
      <c r="B2" s="299"/>
      <c r="C2" s="179"/>
      <c r="D2" s="297" t="s">
        <v>211</v>
      </c>
      <c r="E2" s="179"/>
      <c r="F2" s="298">
        <f>'[2]Week SetUp'!$C$8</f>
        <v>0</v>
      </c>
      <c r="G2" s="309" t="s">
        <v>63</v>
      </c>
      <c r="H2" s="309"/>
      <c r="I2" s="309"/>
      <c r="J2" s="309"/>
      <c r="K2" s="309"/>
      <c r="L2" s="309"/>
      <c r="M2" s="309"/>
      <c r="N2" s="309"/>
      <c r="O2" s="309"/>
      <c r="P2" s="309"/>
      <c r="Q2" s="296"/>
    </row>
    <row r="3" spans="1:17" s="272" customFormat="1" ht="11.25" customHeight="1">
      <c r="A3" s="252"/>
      <c r="B3" s="252"/>
      <c r="C3" s="252"/>
      <c r="D3" s="252" t="s">
        <v>217</v>
      </c>
      <c r="E3" s="252"/>
      <c r="F3" s="252"/>
      <c r="G3" s="252"/>
      <c r="H3" s="252"/>
      <c r="I3" s="292"/>
      <c r="J3" s="294" t="s">
        <v>213</v>
      </c>
      <c r="K3" s="294"/>
      <c r="L3" s="293"/>
      <c r="M3" s="292"/>
      <c r="N3" s="252" t="s">
        <v>121</v>
      </c>
      <c r="O3" s="292"/>
      <c r="P3" s="252"/>
      <c r="Q3" s="291"/>
    </row>
    <row r="4" spans="1:17" s="283" customFormat="1" ht="11.25" customHeight="1" thickBot="1">
      <c r="A4" s="316"/>
      <c r="B4" s="316"/>
      <c r="C4" s="316"/>
      <c r="D4" s="285"/>
      <c r="E4" s="285"/>
      <c r="F4" s="23"/>
      <c r="G4" s="290"/>
      <c r="H4" s="285"/>
      <c r="I4" s="286"/>
      <c r="J4" s="289"/>
      <c r="K4" s="288"/>
      <c r="L4" s="287" t="str">
        <f>'[2]Week SetUp'!$C$12</f>
        <v> </v>
      </c>
      <c r="M4" s="286"/>
      <c r="N4" s="285" t="s">
        <v>214</v>
      </c>
      <c r="O4" s="286"/>
      <c r="P4" s="285"/>
      <c r="Q4" s="284"/>
    </row>
    <row r="5" spans="1:17" s="272" customFormat="1" ht="9.75">
      <c r="A5" s="282"/>
      <c r="B5" s="279" t="s">
        <v>3</v>
      </c>
      <c r="C5" s="279" t="str">
        <f>IF(OR(F2="Week 3",F2="Masters"),"CP","Rank")</f>
        <v>Rank</v>
      </c>
      <c r="D5" s="279" t="s">
        <v>5</v>
      </c>
      <c r="E5" s="281" t="s">
        <v>210</v>
      </c>
      <c r="F5" s="281" t="s">
        <v>209</v>
      </c>
      <c r="G5" s="281"/>
      <c r="H5" s="281" t="s">
        <v>8</v>
      </c>
      <c r="I5" s="281"/>
      <c r="J5" s="279" t="s">
        <v>10</v>
      </c>
      <c r="K5" s="280"/>
      <c r="L5" s="279" t="s">
        <v>11</v>
      </c>
      <c r="M5" s="280"/>
      <c r="N5" s="279" t="s">
        <v>12</v>
      </c>
      <c r="O5" s="280"/>
      <c r="P5" s="279" t="s">
        <v>208</v>
      </c>
      <c r="Q5" s="278"/>
    </row>
    <row r="6" spans="1:17" s="272" customFormat="1" ht="3.75" customHeight="1" thickBot="1">
      <c r="A6" s="277"/>
      <c r="B6" s="274"/>
      <c r="C6" s="274"/>
      <c r="D6" s="274"/>
      <c r="E6" s="276"/>
      <c r="F6" s="276"/>
      <c r="G6" s="249"/>
      <c r="H6" s="276"/>
      <c r="I6" s="275"/>
      <c r="J6" s="274"/>
      <c r="K6" s="275"/>
      <c r="L6" s="274"/>
      <c r="M6" s="275"/>
      <c r="N6" s="274"/>
      <c r="O6" s="275"/>
      <c r="P6" s="274"/>
      <c r="Q6" s="273"/>
    </row>
    <row r="7" spans="1:20" s="221" customFormat="1" ht="10.5" customHeight="1">
      <c r="A7" s="267">
        <v>1</v>
      </c>
      <c r="B7" s="235"/>
      <c r="C7" s="235"/>
      <c r="D7" s="243">
        <v>1</v>
      </c>
      <c r="E7" s="235" t="s">
        <v>70</v>
      </c>
      <c r="F7" s="235" t="s">
        <v>66</v>
      </c>
      <c r="G7" s="235"/>
      <c r="H7" s="226"/>
      <c r="I7" s="255"/>
      <c r="J7" s="229"/>
      <c r="K7" s="233"/>
      <c r="L7" s="229"/>
      <c r="M7" s="233"/>
      <c r="N7" s="229"/>
      <c r="O7" s="233"/>
      <c r="P7" s="229"/>
      <c r="Q7" s="233"/>
      <c r="T7" s="271" t="str">
        <f>'[2]Officials'!P24</f>
        <v>Umpire</v>
      </c>
    </row>
    <row r="8" spans="1:20" s="221" customFormat="1" ht="9" customHeight="1">
      <c r="A8" s="80"/>
      <c r="B8" s="237"/>
      <c r="C8" s="237"/>
      <c r="D8" s="237"/>
      <c r="E8" s="235" t="s">
        <v>71</v>
      </c>
      <c r="F8" s="235" t="s">
        <v>72</v>
      </c>
      <c r="G8" s="236"/>
      <c r="H8" s="226"/>
      <c r="I8" s="234"/>
      <c r="J8" s="254"/>
      <c r="K8" s="233"/>
      <c r="L8" s="229"/>
      <c r="M8" s="233"/>
      <c r="N8" s="229"/>
      <c r="O8" s="233"/>
      <c r="P8" s="229"/>
      <c r="Q8" s="233"/>
      <c r="T8" s="269" t="str">
        <f>'[2]Officials'!P25</f>
        <v> </v>
      </c>
    </row>
    <row r="9" spans="1:20" s="221" customFormat="1" ht="9" customHeight="1">
      <c r="A9" s="80"/>
      <c r="B9" s="80"/>
      <c r="C9" s="80"/>
      <c r="D9" s="80"/>
      <c r="E9" s="257"/>
      <c r="F9" s="257"/>
      <c r="G9" s="249"/>
      <c r="H9" s="257"/>
      <c r="I9" s="251"/>
      <c r="J9" s="235" t="s">
        <v>70</v>
      </c>
      <c r="K9" s="260"/>
      <c r="L9" s="229"/>
      <c r="M9" s="233"/>
      <c r="N9" s="229"/>
      <c r="O9" s="233"/>
      <c r="P9" s="229"/>
      <c r="Q9" s="233"/>
      <c r="T9" s="269" t="str">
        <f>'[2]Officials'!P26</f>
        <v> </v>
      </c>
    </row>
    <row r="10" spans="1:20" s="221" customFormat="1" ht="9" customHeight="1">
      <c r="A10" s="80"/>
      <c r="B10" s="80"/>
      <c r="C10" s="80"/>
      <c r="D10" s="80"/>
      <c r="E10" s="257"/>
      <c r="F10" s="257"/>
      <c r="G10" s="249"/>
      <c r="H10" s="248"/>
      <c r="I10" s="247"/>
      <c r="J10" s="235" t="s">
        <v>71</v>
      </c>
      <c r="K10" s="259"/>
      <c r="L10" s="229"/>
      <c r="M10" s="233"/>
      <c r="N10" s="229"/>
      <c r="O10" s="233"/>
      <c r="P10" s="229"/>
      <c r="Q10" s="233"/>
      <c r="T10" s="269" t="str">
        <f>'[2]Officials'!P27</f>
        <v> </v>
      </c>
    </row>
    <row r="11" spans="1:20" s="221" customFormat="1" ht="9" customHeight="1">
      <c r="A11" s="80">
        <v>2</v>
      </c>
      <c r="B11" s="244"/>
      <c r="C11" s="244"/>
      <c r="D11" s="63">
        <v>1</v>
      </c>
      <c r="E11" s="226"/>
      <c r="F11" s="226"/>
      <c r="G11" s="235"/>
      <c r="H11" s="226"/>
      <c r="I11" s="242"/>
      <c r="J11" s="229"/>
      <c r="K11" s="230"/>
      <c r="L11" s="231"/>
      <c r="M11" s="260"/>
      <c r="N11" s="229"/>
      <c r="O11" s="233"/>
      <c r="P11" s="229"/>
      <c r="Q11" s="233"/>
      <c r="T11" s="269" t="str">
        <f>'[2]Officials'!P28</f>
        <v> </v>
      </c>
    </row>
    <row r="12" spans="1:20" s="221" customFormat="1" ht="9" customHeight="1">
      <c r="A12" s="80"/>
      <c r="B12" s="237"/>
      <c r="C12" s="237"/>
      <c r="D12" s="237"/>
      <c r="E12" s="226"/>
      <c r="F12" s="226"/>
      <c r="G12" s="270"/>
      <c r="H12" s="226"/>
      <c r="I12" s="234"/>
      <c r="J12" s="229"/>
      <c r="K12" s="230"/>
      <c r="L12" s="232"/>
      <c r="M12" s="263"/>
      <c r="N12" s="229"/>
      <c r="O12" s="233"/>
      <c r="P12" s="229"/>
      <c r="Q12" s="233"/>
      <c r="T12" s="269" t="str">
        <f>'[2]Officials'!P29</f>
        <v> </v>
      </c>
    </row>
    <row r="13" spans="1:20" s="221" customFormat="1" ht="9" customHeight="1">
      <c r="A13" s="80"/>
      <c r="B13" s="80"/>
      <c r="C13" s="80"/>
      <c r="D13" s="58"/>
      <c r="E13" s="257"/>
      <c r="F13" s="257"/>
      <c r="G13" s="249"/>
      <c r="H13" s="257"/>
      <c r="I13" s="256"/>
      <c r="J13" s="229"/>
      <c r="K13" s="251"/>
      <c r="L13" s="235" t="s">
        <v>70</v>
      </c>
      <c r="M13" s="233"/>
      <c r="N13" s="229"/>
      <c r="O13" s="233"/>
      <c r="P13" s="229"/>
      <c r="Q13" s="233"/>
      <c r="T13" s="269" t="str">
        <f>'[2]Officials'!P30</f>
        <v> </v>
      </c>
    </row>
    <row r="14" spans="1:20" s="221" customFormat="1" ht="9" customHeight="1">
      <c r="A14" s="80"/>
      <c r="B14" s="80"/>
      <c r="C14" s="80"/>
      <c r="D14" s="58"/>
      <c r="E14" s="257"/>
      <c r="F14" s="257"/>
      <c r="G14" s="249"/>
      <c r="H14" s="257"/>
      <c r="I14" s="256"/>
      <c r="J14" s="248"/>
      <c r="L14" s="235" t="s">
        <v>71</v>
      </c>
      <c r="M14" s="259"/>
      <c r="N14" s="229"/>
      <c r="O14" s="233"/>
      <c r="P14" s="229"/>
      <c r="Q14" s="233"/>
      <c r="T14" s="269" t="str">
        <f>'[2]Officials'!P31</f>
        <v> </v>
      </c>
    </row>
    <row r="15" spans="1:20" s="221" customFormat="1" ht="9" customHeight="1">
      <c r="A15" s="237">
        <v>3</v>
      </c>
      <c r="B15" s="244"/>
      <c r="C15" s="244">
        <f>IF($D15="","",IF($F$2="Week 3",VLOOKUP($D15,'[2]Do Main Draw Prep Wk34'!$A$7:$V$23,21),VLOOKUP($D15,'[2]Do Main Draw Prep Fut&amp;Wk12'!$A$7:$V$23,21)))</f>
      </c>
      <c r="D15" s="63"/>
      <c r="E15" s="226"/>
      <c r="F15" s="226"/>
      <c r="G15" s="226"/>
      <c r="H15" s="226"/>
      <c r="I15" s="255"/>
      <c r="J15" s="229"/>
      <c r="K15" s="230"/>
      <c r="L15" s="80"/>
      <c r="M15" s="230"/>
      <c r="N15" s="231"/>
      <c r="O15" s="233"/>
      <c r="P15" s="229"/>
      <c r="Q15" s="233"/>
      <c r="T15" s="269" t="str">
        <f>'[2]Officials'!P32</f>
        <v> </v>
      </c>
    </row>
    <row r="16" spans="1:20" s="221" customFormat="1" ht="9" customHeight="1">
      <c r="A16" s="80"/>
      <c r="B16" s="237"/>
      <c r="C16" s="237"/>
      <c r="D16" s="237"/>
      <c r="E16" s="226"/>
      <c r="F16" s="226"/>
      <c r="G16" s="236"/>
      <c r="H16" s="226"/>
      <c r="I16" s="234"/>
      <c r="J16" s="254"/>
      <c r="K16" s="230"/>
      <c r="L16" s="229"/>
      <c r="M16" s="230"/>
      <c r="N16" s="229"/>
      <c r="O16" s="233"/>
      <c r="P16" s="229"/>
      <c r="Q16" s="233"/>
      <c r="T16" s="269" t="str">
        <f>'[2]Officials'!P33</f>
        <v> </v>
      </c>
    </row>
    <row r="17" spans="1:20" s="221" customFormat="1" ht="9" customHeight="1">
      <c r="A17" s="80"/>
      <c r="B17" s="80"/>
      <c r="C17" s="80"/>
      <c r="D17" s="58"/>
      <c r="E17" s="257"/>
      <c r="F17" s="257"/>
      <c r="G17" s="249"/>
      <c r="H17" s="257"/>
      <c r="I17" s="251"/>
      <c r="J17" s="226" t="s">
        <v>25</v>
      </c>
      <c r="K17" s="250"/>
      <c r="L17" s="229"/>
      <c r="M17" s="230"/>
      <c r="N17" s="229"/>
      <c r="O17" s="233"/>
      <c r="P17" s="229"/>
      <c r="Q17" s="233"/>
      <c r="T17" s="269" t="str">
        <f>'[2]Officials'!P34</f>
        <v> </v>
      </c>
    </row>
    <row r="18" spans="1:20" s="221" customFormat="1" ht="9" customHeight="1" thickBot="1">
      <c r="A18" s="80"/>
      <c r="B18" s="80"/>
      <c r="C18" s="80"/>
      <c r="D18" s="58"/>
      <c r="E18" s="257"/>
      <c r="F18" s="257"/>
      <c r="G18" s="249"/>
      <c r="H18" s="248"/>
      <c r="J18" s="226"/>
      <c r="K18" s="234"/>
      <c r="L18" s="229"/>
      <c r="M18" s="230"/>
      <c r="N18" s="229"/>
      <c r="O18" s="233"/>
      <c r="P18" s="229"/>
      <c r="Q18" s="233"/>
      <c r="T18" s="268" t="str">
        <f>'[2]Officials'!P35</f>
        <v>None</v>
      </c>
    </row>
    <row r="19" spans="1:17" s="221" customFormat="1" ht="9" customHeight="1">
      <c r="A19" s="80">
        <v>4</v>
      </c>
      <c r="B19" s="244"/>
      <c r="C19" s="244">
        <f>IF($D19="","",IF($F$2="Week 3",VLOOKUP($D19,'[2]Do Main Draw Prep Wk34'!$A$7:$V$23,21),VLOOKUP($D19,'[2]Do Main Draw Prep Fut&amp;Wk12'!$A$7:$V$23,21)))</f>
      </c>
      <c r="D19" s="63"/>
      <c r="E19" s="226"/>
      <c r="F19" s="226"/>
      <c r="G19" s="226"/>
      <c r="H19" s="226"/>
      <c r="I19" s="242"/>
      <c r="J19" s="80"/>
      <c r="K19" s="233"/>
      <c r="L19" s="231"/>
      <c r="M19" s="250"/>
      <c r="N19" s="229"/>
      <c r="O19" s="233"/>
      <c r="P19" s="229"/>
      <c r="Q19" s="233"/>
    </row>
    <row r="20" spans="1:17" s="221" customFormat="1" ht="9" customHeight="1">
      <c r="A20" s="80"/>
      <c r="B20" s="237"/>
      <c r="C20" s="237"/>
      <c r="D20" s="237"/>
      <c r="E20" s="226"/>
      <c r="F20" s="226"/>
      <c r="G20" s="236"/>
      <c r="H20" s="226"/>
      <c r="I20" s="234"/>
      <c r="J20" s="80"/>
      <c r="K20" s="233"/>
      <c r="L20" s="232"/>
      <c r="M20" s="258"/>
      <c r="N20" s="229"/>
      <c r="O20" s="233"/>
      <c r="P20" s="229"/>
      <c r="Q20" s="233"/>
    </row>
    <row r="21" spans="1:17" s="221" customFormat="1" ht="9" customHeight="1">
      <c r="A21" s="80"/>
      <c r="B21" s="80"/>
      <c r="C21" s="80"/>
      <c r="D21" s="80"/>
      <c r="E21" s="257"/>
      <c r="F21" s="257"/>
      <c r="G21" s="249"/>
      <c r="H21" s="257"/>
      <c r="I21" s="256"/>
      <c r="J21" s="229"/>
      <c r="K21" s="233"/>
      <c r="L21" s="229"/>
      <c r="M21" s="251"/>
      <c r="N21" s="235" t="s">
        <v>70</v>
      </c>
      <c r="O21" s="233"/>
      <c r="P21" s="229"/>
      <c r="Q21" s="233"/>
    </row>
    <row r="22" spans="1:17" s="221" customFormat="1" ht="9" customHeight="1">
      <c r="A22" s="80"/>
      <c r="B22" s="80"/>
      <c r="C22" s="80"/>
      <c r="D22" s="80"/>
      <c r="E22" s="257"/>
      <c r="F22" s="257"/>
      <c r="G22" s="249"/>
      <c r="H22" s="257"/>
      <c r="I22" s="256"/>
      <c r="J22" s="229"/>
      <c r="K22" s="233"/>
      <c r="L22" s="248"/>
      <c r="N22" s="235" t="s">
        <v>71</v>
      </c>
      <c r="O22" s="259"/>
      <c r="P22" s="229"/>
      <c r="Q22" s="233"/>
    </row>
    <row r="23" spans="1:17" s="221" customFormat="1" ht="9" customHeight="1">
      <c r="A23" s="267">
        <v>5</v>
      </c>
      <c r="B23" s="244"/>
      <c r="C23" s="244" t="e">
        <f>IF(#REF!="","",IF($F$2="Week 3",VLOOKUP(#REF!,'[2]Do Main Draw Prep Wk34'!$A$7:$V$23,21),VLOOKUP(#REF!,'[2]Do Main Draw Prep Fut&amp;Wk12'!$A$7:$V$23,21)))</f>
        <v>#REF!</v>
      </c>
      <c r="D23" s="243"/>
      <c r="E23" s="235"/>
      <c r="F23" s="235"/>
      <c r="G23" s="235"/>
      <c r="H23" s="235"/>
      <c r="I23" s="255"/>
      <c r="J23" s="229"/>
      <c r="K23" s="233"/>
      <c r="L23" s="229"/>
      <c r="M23" s="230"/>
      <c r="N23" s="80" t="s">
        <v>262</v>
      </c>
      <c r="O23" s="230"/>
      <c r="P23" s="229"/>
      <c r="Q23" s="233"/>
    </row>
    <row r="24" spans="1:17" s="221" customFormat="1" ht="9" customHeight="1">
      <c r="A24" s="80"/>
      <c r="B24" s="237"/>
      <c r="C24" s="237"/>
      <c r="D24" s="237"/>
      <c r="E24" s="235"/>
      <c r="F24" s="235"/>
      <c r="G24" s="236"/>
      <c r="H24" s="235"/>
      <c r="I24" s="234"/>
      <c r="J24" s="254"/>
      <c r="K24" s="233"/>
      <c r="L24" s="229"/>
      <c r="M24" s="230"/>
      <c r="N24" s="229"/>
      <c r="O24" s="230"/>
      <c r="P24" s="229"/>
      <c r="Q24" s="233"/>
    </row>
    <row r="25" spans="1:17" s="221" customFormat="1" ht="9" customHeight="1">
      <c r="A25" s="80"/>
      <c r="B25" s="80"/>
      <c r="C25" s="80"/>
      <c r="D25" s="80"/>
      <c r="E25" s="257"/>
      <c r="F25" s="257"/>
      <c r="G25" s="249"/>
      <c r="H25" s="257"/>
      <c r="I25" s="251"/>
      <c r="J25" s="235" t="s">
        <v>91</v>
      </c>
      <c r="K25" s="260"/>
      <c r="L25" s="229"/>
      <c r="M25" s="230"/>
      <c r="N25" s="229"/>
      <c r="O25" s="230"/>
      <c r="P25" s="229"/>
      <c r="Q25" s="233"/>
    </row>
    <row r="26" spans="1:17" s="221" customFormat="1" ht="9" customHeight="1">
      <c r="A26" s="80"/>
      <c r="B26" s="80"/>
      <c r="C26" s="80"/>
      <c r="D26" s="80"/>
      <c r="E26" s="257"/>
      <c r="F26" s="257"/>
      <c r="G26" s="249"/>
      <c r="H26" s="248"/>
      <c r="J26" s="235" t="s">
        <v>77</v>
      </c>
      <c r="K26" s="259"/>
      <c r="L26" s="229"/>
      <c r="M26" s="230"/>
      <c r="N26" s="229"/>
      <c r="O26" s="230"/>
      <c r="P26" s="229"/>
      <c r="Q26" s="233"/>
    </row>
    <row r="27" spans="1:17" s="221" customFormat="1" ht="9" customHeight="1">
      <c r="A27" s="80">
        <v>6</v>
      </c>
      <c r="B27" s="244"/>
      <c r="C27" s="244">
        <f>IF($D27="","",IF($F$2="Week 3",VLOOKUP($D27,'[2]Do Main Draw Prep Wk34'!$A$7:$V$23,21),VLOOKUP($D27,'[2]Do Main Draw Prep Fut&amp;Wk12'!$A$7:$V$23,21)))</f>
      </c>
      <c r="D27" s="63"/>
      <c r="E27" s="226"/>
      <c r="F27" s="226"/>
      <c r="G27" s="226"/>
      <c r="H27" s="226"/>
      <c r="I27" s="242"/>
      <c r="J27" s="229"/>
      <c r="K27" s="230"/>
      <c r="L27" s="231"/>
      <c r="M27" s="250"/>
      <c r="N27" s="229"/>
      <c r="O27" s="230"/>
      <c r="P27" s="229"/>
      <c r="Q27" s="233"/>
    </row>
    <row r="28" spans="1:17" s="221" customFormat="1" ht="9" customHeight="1">
      <c r="A28" s="80"/>
      <c r="B28" s="237"/>
      <c r="C28" s="237"/>
      <c r="D28" s="237"/>
      <c r="E28" s="226"/>
      <c r="F28" s="226"/>
      <c r="G28" s="236"/>
      <c r="H28" s="226"/>
      <c r="I28" s="234"/>
      <c r="J28" s="229"/>
      <c r="K28" s="230"/>
      <c r="L28" s="232"/>
      <c r="M28" s="258"/>
      <c r="N28" s="229"/>
      <c r="O28" s="230"/>
      <c r="P28" s="229"/>
      <c r="Q28" s="233"/>
    </row>
    <row r="29" spans="1:17" s="221" customFormat="1" ht="9" customHeight="1">
      <c r="A29" s="80"/>
      <c r="B29" s="80"/>
      <c r="C29" s="80"/>
      <c r="D29" s="58"/>
      <c r="E29" s="257"/>
      <c r="F29" s="257"/>
      <c r="G29" s="249"/>
      <c r="H29" s="257"/>
      <c r="I29" s="256"/>
      <c r="J29" s="229"/>
      <c r="K29" s="251"/>
      <c r="L29" s="235" t="s">
        <v>91</v>
      </c>
      <c r="M29" s="230"/>
      <c r="N29" s="229"/>
      <c r="O29" s="230"/>
      <c r="P29" s="229"/>
      <c r="Q29" s="233"/>
    </row>
    <row r="30" spans="1:17" s="221" customFormat="1" ht="9" customHeight="1">
      <c r="A30" s="80"/>
      <c r="B30" s="80"/>
      <c r="C30" s="80"/>
      <c r="D30" s="58"/>
      <c r="E30" s="257"/>
      <c r="F30" s="257"/>
      <c r="G30" s="249"/>
      <c r="H30" s="257"/>
      <c r="I30" s="256"/>
      <c r="J30" s="248"/>
      <c r="L30" s="235" t="s">
        <v>77</v>
      </c>
      <c r="M30" s="234"/>
      <c r="N30" s="229"/>
      <c r="O30" s="230"/>
      <c r="P30" s="229"/>
      <c r="Q30" s="233"/>
    </row>
    <row r="31" spans="1:17" s="221" customFormat="1" ht="9" customHeight="1">
      <c r="A31" s="237">
        <v>7</v>
      </c>
      <c r="B31" s="244"/>
      <c r="C31" s="244">
        <f>IF($D31="","",IF($F$2="Week 3",VLOOKUP($D31,'[2]Do Main Draw Prep Wk34'!$A$7:$V$23,21),VLOOKUP($D31,'[2]Do Main Draw Prep Fut&amp;Wk12'!$A$7:$V$23,21)))</f>
      </c>
      <c r="D31" s="63"/>
      <c r="E31" s="226"/>
      <c r="F31" s="226"/>
      <c r="G31" s="226"/>
      <c r="H31" s="226"/>
      <c r="I31" s="255"/>
      <c r="J31" s="229"/>
      <c r="K31" s="230"/>
      <c r="L31" s="80" t="s">
        <v>235</v>
      </c>
      <c r="M31" s="233"/>
      <c r="N31" s="231"/>
      <c r="O31" s="230"/>
      <c r="P31" s="229"/>
      <c r="Q31" s="233"/>
    </row>
    <row r="32" spans="1:17" s="221" customFormat="1" ht="9" customHeight="1">
      <c r="A32" s="80"/>
      <c r="B32" s="237"/>
      <c r="C32" s="237"/>
      <c r="D32" s="237"/>
      <c r="E32" s="226"/>
      <c r="F32" s="226"/>
      <c r="G32" s="236"/>
      <c r="H32" s="226"/>
      <c r="I32" s="234"/>
      <c r="J32" s="254"/>
      <c r="K32" s="230"/>
      <c r="L32" s="229"/>
      <c r="M32" s="233"/>
      <c r="N32" s="229"/>
      <c r="O32" s="230"/>
      <c r="P32" s="229"/>
      <c r="Q32" s="233"/>
    </row>
    <row r="33" spans="1:17" s="221" customFormat="1" ht="9" customHeight="1">
      <c r="A33" s="80"/>
      <c r="B33" s="80"/>
      <c r="C33" s="80"/>
      <c r="D33" s="58"/>
      <c r="E33" s="257"/>
      <c r="F33" s="257"/>
      <c r="G33" s="249"/>
      <c r="H33" s="257"/>
      <c r="I33" s="251"/>
      <c r="J33" s="226" t="s">
        <v>94</v>
      </c>
      <c r="K33" s="250"/>
      <c r="L33" s="229"/>
      <c r="M33" s="233"/>
      <c r="N33" s="229"/>
      <c r="O33" s="230"/>
      <c r="P33" s="229"/>
      <c r="Q33" s="233"/>
    </row>
    <row r="34" spans="1:17" s="221" customFormat="1" ht="9" customHeight="1">
      <c r="A34" s="80"/>
      <c r="B34" s="80"/>
      <c r="C34" s="80"/>
      <c r="D34" s="58"/>
      <c r="E34" s="257"/>
      <c r="F34" s="257"/>
      <c r="G34" s="249"/>
      <c r="H34" s="248"/>
      <c r="J34" s="266" t="s">
        <v>90</v>
      </c>
      <c r="K34" s="234"/>
      <c r="L34" s="229"/>
      <c r="M34" s="233"/>
      <c r="N34" s="229"/>
      <c r="O34" s="230"/>
      <c r="P34" s="229"/>
      <c r="Q34" s="233"/>
    </row>
    <row r="35" spans="1:17" s="221" customFormat="1" ht="9" customHeight="1">
      <c r="A35" s="80">
        <v>8</v>
      </c>
      <c r="B35" s="244"/>
      <c r="C35" s="244">
        <f>IF($D35="","",IF($F$2="Week 3",VLOOKUP($D35,'[2]Do Main Draw Prep Wk34'!$A$7:$V$23,21),VLOOKUP($D35,'[2]Do Main Draw Prep Fut&amp;Wk12'!$A$7:$V$23,21)))</f>
      </c>
      <c r="D35" s="63"/>
      <c r="E35" s="226"/>
      <c r="F35" s="226"/>
      <c r="G35" s="226"/>
      <c r="H35" s="226"/>
      <c r="I35" s="242"/>
      <c r="J35" s="80"/>
      <c r="K35" s="233"/>
      <c r="L35" s="231"/>
      <c r="M35" s="260"/>
      <c r="N35" s="229"/>
      <c r="O35" s="230"/>
      <c r="P35" s="229"/>
      <c r="Q35" s="233"/>
    </row>
    <row r="36" spans="1:17" s="221" customFormat="1" ht="9" customHeight="1">
      <c r="A36" s="80"/>
      <c r="B36" s="237"/>
      <c r="C36" s="237"/>
      <c r="D36" s="237"/>
      <c r="E36" s="226"/>
      <c r="F36" s="226"/>
      <c r="G36" s="236"/>
      <c r="H36" s="226"/>
      <c r="I36" s="234"/>
      <c r="J36" s="229"/>
      <c r="K36" s="233"/>
      <c r="L36" s="232"/>
      <c r="M36" s="263"/>
      <c r="N36" s="229"/>
      <c r="O36" s="230"/>
      <c r="P36" s="229"/>
      <c r="Q36" s="233"/>
    </row>
    <row r="37" spans="1:17" s="221" customFormat="1" ht="9" customHeight="1">
      <c r="A37" s="80"/>
      <c r="B37" s="80"/>
      <c r="C37" s="80"/>
      <c r="D37" s="58"/>
      <c r="E37" s="257"/>
      <c r="F37" s="257"/>
      <c r="G37" s="249"/>
      <c r="H37" s="257"/>
      <c r="I37" s="256"/>
      <c r="J37" s="229"/>
      <c r="K37" s="233"/>
      <c r="L37" s="229"/>
      <c r="M37" s="233"/>
      <c r="N37" s="233"/>
      <c r="O37" s="251"/>
      <c r="P37" s="235" t="s">
        <v>70</v>
      </c>
      <c r="Q37" s="265"/>
    </row>
    <row r="38" spans="1:17" s="221" customFormat="1" ht="9" customHeight="1">
      <c r="A38" s="80"/>
      <c r="B38" s="80"/>
      <c r="C38" s="80"/>
      <c r="D38" s="58"/>
      <c r="E38" s="257"/>
      <c r="F38" s="257"/>
      <c r="G38" s="249"/>
      <c r="H38" s="257"/>
      <c r="I38" s="256"/>
      <c r="J38" s="229"/>
      <c r="K38" s="233"/>
      <c r="L38" s="229"/>
      <c r="M38" s="233"/>
      <c r="N38" s="248"/>
      <c r="P38" s="235" t="s">
        <v>71</v>
      </c>
      <c r="Q38" s="264"/>
    </row>
    <row r="39" spans="1:17" s="221" customFormat="1" ht="9" customHeight="1">
      <c r="A39" s="237">
        <v>9</v>
      </c>
      <c r="B39" s="244"/>
      <c r="C39" s="244">
        <f>IF($D39="","",IF($F$2="Week 3",VLOOKUP($D39,'[2]Do Main Draw Prep Wk34'!$A$7:$V$23,21),VLOOKUP($D39,'[2]Do Main Draw Prep Fut&amp;Wk12'!$A$7:$V$23,21)))</f>
      </c>
      <c r="D39" s="63"/>
      <c r="E39" s="226"/>
      <c r="F39" s="226"/>
      <c r="G39" s="226"/>
      <c r="H39" s="226"/>
      <c r="I39" s="255"/>
      <c r="J39" s="229"/>
      <c r="K39" s="233"/>
      <c r="L39" s="229"/>
      <c r="M39" s="233"/>
      <c r="N39" s="229"/>
      <c r="O39" s="230"/>
      <c r="P39" s="231" t="s">
        <v>190</v>
      </c>
      <c r="Q39" s="233"/>
    </row>
    <row r="40" spans="1:17" s="221" customFormat="1" ht="9" customHeight="1">
      <c r="A40" s="80"/>
      <c r="B40" s="237"/>
      <c r="C40" s="237"/>
      <c r="D40" s="237"/>
      <c r="E40" s="226"/>
      <c r="F40" s="226"/>
      <c r="G40" s="236"/>
      <c r="H40" s="226"/>
      <c r="I40" s="234"/>
      <c r="J40" s="254"/>
      <c r="K40" s="233"/>
      <c r="L40" s="229"/>
      <c r="M40" s="233"/>
      <c r="N40" s="229"/>
      <c r="O40" s="230"/>
      <c r="P40" s="232"/>
      <c r="Q40" s="263"/>
    </row>
    <row r="41" spans="1:17" s="221" customFormat="1" ht="9" customHeight="1">
      <c r="A41" s="80"/>
      <c r="B41" s="80"/>
      <c r="C41" s="80"/>
      <c r="D41" s="58"/>
      <c r="E41" s="257"/>
      <c r="F41" s="257"/>
      <c r="G41" s="249"/>
      <c r="H41" s="257"/>
      <c r="I41" s="251"/>
      <c r="J41" s="226" t="s">
        <v>201</v>
      </c>
      <c r="K41" s="260"/>
      <c r="L41" s="229"/>
      <c r="M41" s="233"/>
      <c r="N41" s="229"/>
      <c r="O41" s="230"/>
      <c r="P41" s="229"/>
      <c r="Q41" s="233"/>
    </row>
    <row r="42" spans="1:17" s="221" customFormat="1" ht="9" customHeight="1">
      <c r="A42" s="80"/>
      <c r="B42" s="80"/>
      <c r="C42" s="80"/>
      <c r="D42" s="58"/>
      <c r="E42" s="257"/>
      <c r="F42" s="257"/>
      <c r="G42" s="249"/>
      <c r="H42" s="248"/>
      <c r="J42" s="226" t="s">
        <v>89</v>
      </c>
      <c r="K42" s="259"/>
      <c r="L42" s="229"/>
      <c r="M42" s="233"/>
      <c r="N42" s="229"/>
      <c r="O42" s="230"/>
      <c r="P42" s="229"/>
      <c r="Q42" s="233"/>
    </row>
    <row r="43" spans="1:17" s="221" customFormat="1" ht="9" customHeight="1">
      <c r="A43" s="80">
        <v>10</v>
      </c>
      <c r="B43" s="244"/>
      <c r="C43" s="244">
        <f>IF($D43="","",IF($F$2="Week 3",VLOOKUP($D43,'[2]Do Main Draw Prep Wk34'!$A$7:$V$23,21),VLOOKUP($D43,'[2]Do Main Draw Prep Fut&amp;Wk12'!$A$7:$V$23,21)))</f>
      </c>
      <c r="D43" s="63"/>
      <c r="E43" s="226"/>
      <c r="F43" s="226"/>
      <c r="G43" s="226"/>
      <c r="H43" s="226"/>
      <c r="I43" s="242"/>
      <c r="J43" s="80"/>
      <c r="K43" s="230"/>
      <c r="L43" s="231"/>
      <c r="M43" s="260"/>
      <c r="N43" s="229"/>
      <c r="O43" s="230"/>
      <c r="P43" s="229"/>
      <c r="Q43" s="233"/>
    </row>
    <row r="44" spans="1:17" s="221" customFormat="1" ht="9" customHeight="1">
      <c r="A44" s="80"/>
      <c r="B44" s="237"/>
      <c r="C44" s="237"/>
      <c r="D44" s="237"/>
      <c r="E44" s="226"/>
      <c r="F44" s="226"/>
      <c r="G44" s="236"/>
      <c r="H44" s="226"/>
      <c r="I44" s="234"/>
      <c r="J44" s="229"/>
      <c r="K44" s="230"/>
      <c r="L44" s="232"/>
      <c r="M44" s="263"/>
      <c r="N44" s="229"/>
      <c r="O44" s="230"/>
      <c r="P44" s="229"/>
      <c r="Q44" s="233"/>
    </row>
    <row r="45" spans="1:17" s="221" customFormat="1" ht="9" customHeight="1">
      <c r="A45" s="80"/>
      <c r="B45" s="80"/>
      <c r="C45" s="80"/>
      <c r="D45" s="58"/>
      <c r="E45" s="257"/>
      <c r="F45" s="257"/>
      <c r="G45" s="249"/>
      <c r="H45" s="257"/>
      <c r="I45" s="256"/>
      <c r="J45" s="229"/>
      <c r="K45" s="251"/>
      <c r="L45" s="261" t="s">
        <v>74</v>
      </c>
      <c r="M45" s="233"/>
      <c r="N45" s="229"/>
      <c r="O45" s="230"/>
      <c r="P45" s="229"/>
      <c r="Q45" s="233"/>
    </row>
    <row r="46" spans="1:17" s="221" customFormat="1" ht="9" customHeight="1">
      <c r="A46" s="80"/>
      <c r="B46" s="80"/>
      <c r="C46" s="80"/>
      <c r="D46" s="58"/>
      <c r="E46" s="257"/>
      <c r="F46" s="257"/>
      <c r="G46" s="249"/>
      <c r="H46" s="257"/>
      <c r="I46" s="256"/>
      <c r="J46" s="248"/>
      <c r="L46" s="261" t="s">
        <v>88</v>
      </c>
      <c r="M46" s="259"/>
      <c r="N46" s="229"/>
      <c r="O46" s="230"/>
      <c r="P46" s="229"/>
      <c r="Q46" s="233"/>
    </row>
    <row r="47" spans="1:17" s="221" customFormat="1" ht="10.5" customHeight="1">
      <c r="A47" s="237">
        <v>11</v>
      </c>
      <c r="B47" s="244"/>
      <c r="C47" s="244">
        <f>IF($D47="","",IF($F$2="Week 3",VLOOKUP($D47,'[2]Do Main Draw Prep Wk34'!$A$7:$V$23,21),VLOOKUP($D47,'[2]Do Main Draw Prep Fut&amp;Wk12'!$A$7:$V$23,21)))</f>
      </c>
      <c r="D47" s="63"/>
      <c r="E47" s="226"/>
      <c r="F47" s="226"/>
      <c r="G47" s="226"/>
      <c r="H47" s="226"/>
      <c r="I47" s="255"/>
      <c r="J47" s="229"/>
      <c r="K47" s="230"/>
      <c r="L47" s="80"/>
      <c r="M47" s="230"/>
      <c r="N47" s="231"/>
      <c r="O47" s="230"/>
      <c r="P47" s="229"/>
      <c r="Q47" s="233"/>
    </row>
    <row r="48" spans="1:17" s="221" customFormat="1" ht="12" customHeight="1">
      <c r="A48" s="80"/>
      <c r="B48" s="237"/>
      <c r="C48" s="237"/>
      <c r="D48" s="237"/>
      <c r="E48" s="226"/>
      <c r="F48" s="226"/>
      <c r="G48" s="236"/>
      <c r="H48" s="226"/>
      <c r="I48" s="234"/>
      <c r="J48" s="254"/>
      <c r="K48" s="230"/>
      <c r="L48" s="229"/>
      <c r="M48" s="230"/>
      <c r="N48" s="229"/>
      <c r="O48" s="230"/>
      <c r="P48" s="229"/>
      <c r="Q48" s="233"/>
    </row>
    <row r="49" spans="1:17" s="221" customFormat="1" ht="9" customHeight="1">
      <c r="A49" s="80"/>
      <c r="B49" s="80"/>
      <c r="C49" s="80"/>
      <c r="D49" s="80"/>
      <c r="E49" s="257"/>
      <c r="F49" s="257"/>
      <c r="G49" s="249"/>
      <c r="H49" s="257"/>
      <c r="I49" s="251"/>
      <c r="J49" s="228"/>
      <c r="K49" s="250"/>
      <c r="L49" s="229"/>
      <c r="M49" s="230"/>
      <c r="N49" s="229"/>
      <c r="O49" s="230"/>
      <c r="P49" s="229"/>
      <c r="Q49" s="233"/>
    </row>
    <row r="50" spans="1:17" s="221" customFormat="1" ht="9" customHeight="1">
      <c r="A50" s="80"/>
      <c r="B50" s="80"/>
      <c r="C50" s="80"/>
      <c r="D50" s="80"/>
      <c r="E50" s="257"/>
      <c r="F50" s="257"/>
      <c r="G50" s="249"/>
      <c r="H50" s="257"/>
      <c r="I50" s="262"/>
      <c r="J50" s="261" t="s">
        <v>74</v>
      </c>
      <c r="K50" s="250"/>
      <c r="L50" s="229"/>
      <c r="M50" s="230"/>
      <c r="N50" s="229"/>
      <c r="O50" s="230"/>
      <c r="P50" s="229"/>
      <c r="Q50" s="233"/>
    </row>
    <row r="51" spans="1:17" s="221" customFormat="1" ht="11.25" customHeight="1">
      <c r="A51" s="80"/>
      <c r="B51" s="80"/>
      <c r="C51" s="80"/>
      <c r="D51" s="80"/>
      <c r="E51" s="257"/>
      <c r="F51" s="257"/>
      <c r="G51" s="249"/>
      <c r="H51" s="248"/>
      <c r="J51" s="261" t="s">
        <v>88</v>
      </c>
      <c r="K51" s="234"/>
      <c r="L51" s="229"/>
      <c r="M51" s="230"/>
      <c r="N51" s="229"/>
      <c r="O51" s="230"/>
      <c r="P51" s="229"/>
      <c r="Q51" s="233"/>
    </row>
    <row r="52" spans="1:17" s="221" customFormat="1" ht="9" customHeight="1">
      <c r="A52" s="245">
        <v>12</v>
      </c>
      <c r="B52" s="244"/>
      <c r="C52" s="244" t="e">
        <f>IF(#REF!="","",IF($F$2="Week 3",VLOOKUP(#REF!,'[2]Do Main Draw Prep Wk34'!$A$7:$V$23,21),VLOOKUP(#REF!,'[2]Do Main Draw Prep Fut&amp;Wk12'!$A$7:$V$23,21)))</f>
        <v>#REF!</v>
      </c>
      <c r="D52" s="243"/>
      <c r="E52" s="235"/>
      <c r="F52" s="235"/>
      <c r="G52" s="226"/>
      <c r="H52" s="235"/>
      <c r="I52" s="242"/>
      <c r="J52" s="229"/>
      <c r="K52" s="233"/>
      <c r="L52" s="231"/>
      <c r="M52" s="250"/>
      <c r="N52" s="229"/>
      <c r="O52" s="230"/>
      <c r="P52" s="229"/>
      <c r="Q52" s="233"/>
    </row>
    <row r="53" spans="1:17" s="221" customFormat="1" ht="9" customHeight="1">
      <c r="A53" s="80"/>
      <c r="B53" s="237"/>
      <c r="C53" s="237"/>
      <c r="D53" s="237"/>
      <c r="E53" s="235"/>
      <c r="F53" s="235"/>
      <c r="G53" s="236"/>
      <c r="H53" s="235"/>
      <c r="I53" s="234"/>
      <c r="J53" s="229"/>
      <c r="K53" s="233"/>
      <c r="L53" s="232"/>
      <c r="M53" s="258"/>
      <c r="N53" s="229"/>
      <c r="O53" s="230"/>
      <c r="P53" s="229"/>
      <c r="Q53" s="233"/>
    </row>
    <row r="54" spans="1:17" s="221" customFormat="1" ht="9" customHeight="1">
      <c r="A54" s="80"/>
      <c r="B54" s="80"/>
      <c r="C54" s="80"/>
      <c r="D54" s="80"/>
      <c r="E54" s="257"/>
      <c r="F54" s="257"/>
      <c r="G54" s="249"/>
      <c r="H54" s="257"/>
      <c r="I54" s="256"/>
      <c r="J54" s="229"/>
      <c r="K54" s="233"/>
      <c r="L54" s="229"/>
      <c r="M54" s="251"/>
      <c r="N54" s="261" t="s">
        <v>74</v>
      </c>
      <c r="O54" s="230"/>
      <c r="P54" s="229"/>
      <c r="Q54" s="233"/>
    </row>
    <row r="55" spans="1:17" s="221" customFormat="1" ht="9" customHeight="1">
      <c r="A55" s="80"/>
      <c r="B55" s="80"/>
      <c r="C55" s="80"/>
      <c r="D55" s="80"/>
      <c r="E55" s="257"/>
      <c r="F55" s="257"/>
      <c r="G55" s="249"/>
      <c r="H55" s="257"/>
      <c r="I55" s="256"/>
      <c r="J55" s="229"/>
      <c r="K55" s="233"/>
      <c r="L55" s="248"/>
      <c r="N55" s="261" t="s">
        <v>88</v>
      </c>
      <c r="O55" s="234"/>
      <c r="P55" s="229"/>
      <c r="Q55" s="233"/>
    </row>
    <row r="56" spans="1:17" s="221" customFormat="1" ht="9" customHeight="1">
      <c r="A56" s="237">
        <v>13</v>
      </c>
      <c r="B56" s="244"/>
      <c r="C56" s="244">
        <f>IF($D56="","",IF($F$2="Week 3",VLOOKUP($D56,'[2]Do Main Draw Prep Wk34'!$A$7:$V$23,21),VLOOKUP($D56,'[2]Do Main Draw Prep Fut&amp;Wk12'!$A$7:$V$23,21)))</f>
      </c>
      <c r="D56" s="63"/>
      <c r="E56" s="226"/>
      <c r="F56" s="226"/>
      <c r="G56" s="226"/>
      <c r="H56" s="226"/>
      <c r="I56" s="255"/>
      <c r="J56" s="229"/>
      <c r="K56" s="233"/>
      <c r="L56" s="229"/>
      <c r="M56" s="230"/>
      <c r="N56" s="229" t="s">
        <v>265</v>
      </c>
      <c r="O56" s="233"/>
      <c r="P56" s="229"/>
      <c r="Q56" s="233"/>
    </row>
    <row r="57" spans="1:17" s="221" customFormat="1" ht="9" customHeight="1">
      <c r="A57" s="80"/>
      <c r="B57" s="237"/>
      <c r="C57" s="237"/>
      <c r="D57" s="237"/>
      <c r="E57" s="226"/>
      <c r="F57" s="226"/>
      <c r="G57" s="236"/>
      <c r="H57" s="226"/>
      <c r="I57" s="234"/>
      <c r="J57" s="254"/>
      <c r="K57" s="233"/>
      <c r="L57" s="229"/>
      <c r="M57" s="230"/>
      <c r="N57" s="229"/>
      <c r="O57" s="233"/>
      <c r="P57" s="229"/>
      <c r="Q57" s="233"/>
    </row>
    <row r="58" spans="1:17" s="221" customFormat="1" ht="9" customHeight="1">
      <c r="A58" s="80"/>
      <c r="B58" s="80"/>
      <c r="C58" s="80"/>
      <c r="D58" s="58"/>
      <c r="E58" s="257"/>
      <c r="F58" s="257"/>
      <c r="G58" s="249"/>
      <c r="H58" s="257"/>
      <c r="I58" s="251"/>
      <c r="J58" s="226" t="s">
        <v>85</v>
      </c>
      <c r="K58" s="260"/>
      <c r="L58" s="229"/>
      <c r="M58" s="230"/>
      <c r="N58" s="229"/>
      <c r="O58" s="233"/>
      <c r="P58" s="229"/>
      <c r="Q58" s="233"/>
    </row>
    <row r="59" spans="1:17" s="221" customFormat="1" ht="9" customHeight="1">
      <c r="A59" s="80"/>
      <c r="B59" s="80"/>
      <c r="C59" s="80"/>
      <c r="D59" s="58"/>
      <c r="E59" s="257"/>
      <c r="F59" s="257"/>
      <c r="G59" s="249"/>
      <c r="H59" s="248"/>
      <c r="I59" s="247"/>
      <c r="J59" s="226" t="s">
        <v>83</v>
      </c>
      <c r="K59" s="259"/>
      <c r="L59" s="229"/>
      <c r="M59" s="230"/>
      <c r="N59" s="229"/>
      <c r="O59" s="233"/>
      <c r="P59" s="229"/>
      <c r="Q59" s="233"/>
    </row>
    <row r="60" spans="1:17" s="221" customFormat="1" ht="9" customHeight="1">
      <c r="A60" s="80">
        <v>14</v>
      </c>
      <c r="B60" s="244"/>
      <c r="C60" s="244">
        <f>IF($D60="","",IF($F$2="Week 3",VLOOKUP($D60,'[2]Do Main Draw Prep Wk34'!$A$7:$V$23,21),VLOOKUP($D60,'[2]Do Main Draw Prep Fut&amp;Wk12'!$A$7:$V$23,21)))</f>
      </c>
      <c r="D60" s="63"/>
      <c r="E60" s="226"/>
      <c r="F60" s="226"/>
      <c r="G60" s="226"/>
      <c r="H60" s="226"/>
      <c r="I60" s="242"/>
      <c r="J60" s="80"/>
      <c r="K60" s="230"/>
      <c r="L60" s="231"/>
      <c r="M60" s="250"/>
      <c r="N60" s="229"/>
      <c r="O60" s="233"/>
      <c r="P60" s="229"/>
      <c r="Q60" s="233"/>
    </row>
    <row r="61" spans="1:17" s="221" customFormat="1" ht="9" customHeight="1">
      <c r="A61" s="80"/>
      <c r="B61" s="237"/>
      <c r="C61" s="237"/>
      <c r="D61" s="237"/>
      <c r="E61" s="226"/>
      <c r="F61" s="226"/>
      <c r="G61" s="236"/>
      <c r="H61" s="226"/>
      <c r="I61" s="234"/>
      <c r="J61" s="229"/>
      <c r="K61" s="230"/>
      <c r="L61" s="232"/>
      <c r="M61" s="258"/>
      <c r="N61" s="229"/>
      <c r="O61" s="233"/>
      <c r="P61" s="229"/>
      <c r="Q61" s="233"/>
    </row>
    <row r="62" spans="1:17" s="221" customFormat="1" ht="9" customHeight="1">
      <c r="A62" s="80"/>
      <c r="B62" s="80"/>
      <c r="C62" s="80"/>
      <c r="D62" s="58"/>
      <c r="E62" s="257"/>
      <c r="F62" s="257"/>
      <c r="G62" s="249"/>
      <c r="H62" s="257"/>
      <c r="I62" s="256"/>
      <c r="J62" s="229"/>
      <c r="K62" s="251"/>
      <c r="L62" s="244" t="s">
        <v>81</v>
      </c>
      <c r="M62" s="230"/>
      <c r="N62" s="229"/>
      <c r="O62" s="233"/>
      <c r="P62" s="229"/>
      <c r="Q62" s="233"/>
    </row>
    <row r="63" spans="1:17" s="221" customFormat="1" ht="9" customHeight="1">
      <c r="A63" s="80"/>
      <c r="B63" s="80"/>
      <c r="C63" s="80"/>
      <c r="D63" s="58"/>
      <c r="E63" s="257"/>
      <c r="F63" s="257"/>
      <c r="G63" s="249"/>
      <c r="H63" s="257"/>
      <c r="I63" s="256"/>
      <c r="J63" s="248"/>
      <c r="L63" s="244" t="s">
        <v>84</v>
      </c>
      <c r="M63" s="234"/>
      <c r="N63" s="229"/>
      <c r="O63" s="233"/>
      <c r="P63" s="229"/>
      <c r="Q63" s="233"/>
    </row>
    <row r="64" spans="1:17" s="221" customFormat="1" ht="9" customHeight="1">
      <c r="A64" s="237">
        <v>15</v>
      </c>
      <c r="B64" s="244"/>
      <c r="C64" s="244">
        <f>IF($D64="","",IF($F$2="Week 3",VLOOKUP($D64,'[2]Do Main Draw Prep Wk34'!$A$7:$V$23,21),VLOOKUP($D64,'[2]Do Main Draw Prep Fut&amp;Wk12'!$A$7:$V$23,21)))</f>
      </c>
      <c r="D64" s="63"/>
      <c r="E64" s="226"/>
      <c r="F64" s="226"/>
      <c r="G64" s="226"/>
      <c r="H64" s="226"/>
      <c r="I64" s="255"/>
      <c r="J64" s="229"/>
      <c r="K64" s="230"/>
      <c r="L64" s="80" t="s">
        <v>243</v>
      </c>
      <c r="M64" s="233"/>
      <c r="N64" s="231"/>
      <c r="O64" s="233"/>
      <c r="P64" s="229"/>
      <c r="Q64" s="233"/>
    </row>
    <row r="65" spans="1:17" s="221" customFormat="1" ht="9" customHeight="1">
      <c r="A65" s="80"/>
      <c r="B65" s="237"/>
      <c r="C65" s="237"/>
      <c r="D65" s="237"/>
      <c r="E65" s="226"/>
      <c r="F65" s="226"/>
      <c r="G65" s="236"/>
      <c r="H65" s="226"/>
      <c r="I65" s="234"/>
      <c r="J65" s="254"/>
      <c r="K65" s="230"/>
      <c r="L65" s="229"/>
      <c r="M65" s="228"/>
      <c r="N65" s="253"/>
      <c r="O65" s="229"/>
      <c r="P65" s="233"/>
      <c r="Q65" s="229"/>
    </row>
    <row r="66" spans="1:19" s="221" customFormat="1" ht="9" customHeight="1">
      <c r="A66" s="80"/>
      <c r="B66" s="80"/>
      <c r="C66" s="80"/>
      <c r="D66" s="80"/>
      <c r="E66" s="240"/>
      <c r="F66" s="240"/>
      <c r="G66" s="252"/>
      <c r="H66" s="240"/>
      <c r="I66" s="251"/>
      <c r="J66" s="244" t="s">
        <v>81</v>
      </c>
      <c r="K66" s="250"/>
      <c r="L66" s="241"/>
      <c r="M66" s="227"/>
      <c r="N66" s="320"/>
      <c r="O66" s="246"/>
      <c r="P66" s="229"/>
      <c r="S66" s="227"/>
    </row>
    <row r="67" spans="1:19" s="221" customFormat="1" ht="9" customHeight="1">
      <c r="A67" s="80"/>
      <c r="B67" s="80"/>
      <c r="C67" s="80"/>
      <c r="D67" s="80"/>
      <c r="E67" s="229"/>
      <c r="F67" s="229"/>
      <c r="G67" s="249"/>
      <c r="H67" s="248"/>
      <c r="I67" s="247"/>
      <c r="J67" s="244" t="s">
        <v>84</v>
      </c>
      <c r="K67" s="234"/>
      <c r="L67" s="229"/>
      <c r="M67" s="246"/>
      <c r="N67" s="320"/>
      <c r="O67" s="246"/>
      <c r="P67" s="241"/>
      <c r="S67" s="233"/>
    </row>
    <row r="68" spans="1:19" s="221" customFormat="1" ht="9" customHeight="1">
      <c r="A68" s="245">
        <v>16</v>
      </c>
      <c r="B68" s="244"/>
      <c r="C68" s="244" t="e">
        <f>IF(#REF!="","",IF($F$2="Week 3",VLOOKUP(#REF!,'[2]Do Main Draw Prep Wk34'!$A$7:$V$23,21),VLOOKUP(#REF!,'[2]Do Main Draw Prep Fut&amp;Wk12'!$A$7:$V$23,21)))</f>
        <v>#REF!</v>
      </c>
      <c r="D68" s="243">
        <v>2</v>
      </c>
      <c r="E68" s="244" t="s">
        <v>81</v>
      </c>
      <c r="F68" s="244" t="s">
        <v>82</v>
      </c>
      <c r="G68" s="244"/>
      <c r="H68" s="235"/>
      <c r="I68" s="242"/>
      <c r="J68" s="229"/>
      <c r="K68" s="233"/>
      <c r="L68" s="231"/>
      <c r="M68" s="238"/>
      <c r="N68" s="241"/>
      <c r="O68" s="246"/>
      <c r="P68" s="241"/>
      <c r="Q68" s="240"/>
      <c r="R68" s="239"/>
      <c r="S68" s="238"/>
    </row>
    <row r="69" spans="1:19" s="221" customFormat="1" ht="9" customHeight="1">
      <c r="A69" s="80"/>
      <c r="B69" s="237"/>
      <c r="C69" s="237"/>
      <c r="D69" s="237"/>
      <c r="E69" s="244" t="s">
        <v>84</v>
      </c>
      <c r="F69" s="244" t="s">
        <v>23</v>
      </c>
      <c r="G69" s="270"/>
      <c r="H69" s="235"/>
      <c r="I69" s="234"/>
      <c r="J69" s="229"/>
      <c r="K69" s="233"/>
      <c r="L69" s="232"/>
      <c r="M69" s="227"/>
      <c r="N69" s="253"/>
      <c r="O69" s="246"/>
      <c r="P69" s="241"/>
      <c r="S69" s="228"/>
    </row>
    <row r="70" spans="1:22" ht="9" customHeight="1">
      <c r="A70" s="80"/>
      <c r="B70" s="220"/>
      <c r="C70" s="220"/>
      <c r="D70" s="219"/>
      <c r="E70" s="216"/>
      <c r="F70" s="216"/>
      <c r="G70" s="225"/>
      <c r="H70" s="216"/>
      <c r="I70" s="217"/>
      <c r="J70" s="216"/>
      <c r="K70" s="215"/>
      <c r="L70" s="223"/>
      <c r="M70" s="227"/>
      <c r="N70" s="241"/>
      <c r="O70" s="224"/>
      <c r="P70" s="223"/>
      <c r="Q70" s="221"/>
      <c r="R70" s="221"/>
      <c r="S70" s="227"/>
      <c r="T70" s="221"/>
      <c r="U70" s="221"/>
      <c r="V70" s="221"/>
    </row>
    <row r="71" spans="1:22" ht="9" customHeight="1">
      <c r="A71" s="80"/>
      <c r="B71" s="220"/>
      <c r="C71" s="220"/>
      <c r="D71" s="219"/>
      <c r="E71" s="216"/>
      <c r="F71" s="216"/>
      <c r="G71" s="225"/>
      <c r="H71" s="216"/>
      <c r="I71" s="217"/>
      <c r="J71" s="216"/>
      <c r="K71" s="215"/>
      <c r="L71" s="216"/>
      <c r="M71" s="224"/>
      <c r="N71" s="241"/>
      <c r="O71" s="224"/>
      <c r="P71" s="223"/>
      <c r="Q71" s="221"/>
      <c r="R71" s="221"/>
      <c r="S71" s="215"/>
      <c r="T71" s="221"/>
      <c r="U71" s="221"/>
      <c r="V71" s="221"/>
    </row>
    <row r="72" spans="1:22" ht="9" customHeight="1">
      <c r="A72" s="80"/>
      <c r="B72" s="220"/>
      <c r="C72" s="220"/>
      <c r="D72" s="219"/>
      <c r="E72" s="216"/>
      <c r="F72" s="216"/>
      <c r="G72" s="225"/>
      <c r="H72" s="216"/>
      <c r="I72" s="217"/>
      <c r="J72" s="216"/>
      <c r="K72" s="215"/>
      <c r="L72" s="216"/>
      <c r="M72" s="224"/>
      <c r="N72" s="224"/>
      <c r="O72" s="223"/>
      <c r="P72" s="321"/>
      <c r="Q72" s="221"/>
      <c r="R72" s="221"/>
      <c r="S72" s="223"/>
      <c r="T72" s="221"/>
      <c r="U72" s="221"/>
      <c r="V72" s="221"/>
    </row>
    <row r="73" spans="1:22" ht="9" customHeight="1">
      <c r="A73" s="80"/>
      <c r="B73" s="220"/>
      <c r="C73" s="220"/>
      <c r="D73" s="219"/>
      <c r="E73" s="216"/>
      <c r="F73" s="216"/>
      <c r="G73" s="225"/>
      <c r="H73" s="216"/>
      <c r="I73" s="217"/>
      <c r="J73" s="216"/>
      <c r="K73" s="215"/>
      <c r="L73" s="216"/>
      <c r="M73" s="224"/>
      <c r="N73" s="223"/>
      <c r="O73" s="224"/>
      <c r="P73" s="223"/>
      <c r="Q73" s="222"/>
      <c r="R73" s="221"/>
      <c r="S73" s="221"/>
      <c r="T73" s="221"/>
      <c r="U73" s="221"/>
      <c r="V73" s="221"/>
    </row>
    <row r="74" spans="1:22" ht="9" customHeight="1">
      <c r="A74" s="80"/>
      <c r="B74" s="220"/>
      <c r="C74" s="220"/>
      <c r="D74" s="219"/>
      <c r="E74" s="216"/>
      <c r="F74" s="216"/>
      <c r="G74" s="225"/>
      <c r="H74" s="216"/>
      <c r="I74" s="217"/>
      <c r="J74" s="216"/>
      <c r="K74" s="215"/>
      <c r="L74" s="216"/>
      <c r="M74" s="224"/>
      <c r="N74" s="223"/>
      <c r="O74" s="224"/>
      <c r="P74" s="223"/>
      <c r="Q74" s="222"/>
      <c r="R74" s="221"/>
      <c r="S74" s="221"/>
      <c r="T74" s="221"/>
      <c r="U74" s="221"/>
      <c r="V74" s="221"/>
    </row>
    <row r="75" spans="1:22" ht="18">
      <c r="A75" s="80"/>
      <c r="B75" s="220"/>
      <c r="C75" s="220"/>
      <c r="D75" s="219"/>
      <c r="E75" s="216"/>
      <c r="F75" s="216"/>
      <c r="G75" s="218"/>
      <c r="H75" s="216"/>
      <c r="I75" s="217"/>
      <c r="J75" s="216"/>
      <c r="K75" s="215"/>
      <c r="L75" s="214"/>
      <c r="M75" s="213"/>
      <c r="N75" s="214"/>
      <c r="O75" s="213"/>
      <c r="P75" s="214"/>
      <c r="Q75" s="213"/>
      <c r="R75" s="212"/>
      <c r="S75" s="212"/>
      <c r="T75" s="212"/>
      <c r="U75" s="212"/>
      <c r="V75" s="212"/>
    </row>
    <row r="76" spans="5:12" ht="15.75">
      <c r="E76" s="99" t="s">
        <v>121</v>
      </c>
      <c r="F76" s="99"/>
      <c r="G76" s="99"/>
      <c r="H76" s="99"/>
      <c r="I76" s="211"/>
      <c r="K76" s="99" t="s">
        <v>101</v>
      </c>
      <c r="L76" s="99"/>
    </row>
    <row r="77" spans="5:12" ht="15.75">
      <c r="E77" s="99"/>
      <c r="F77" s="99"/>
      <c r="G77" s="99"/>
      <c r="H77" s="99"/>
      <c r="I77" s="211"/>
      <c r="J77" s="99"/>
      <c r="K77" s="211"/>
      <c r="L77" s="99"/>
    </row>
    <row r="78" spans="5:14" ht="15.75">
      <c r="E78" s="99" t="s">
        <v>202</v>
      </c>
      <c r="F78" s="99"/>
      <c r="G78" s="99"/>
      <c r="H78" s="99"/>
      <c r="I78" s="211"/>
      <c r="J78" s="326" t="s">
        <v>102</v>
      </c>
      <c r="K78" s="100" t="s">
        <v>102</v>
      </c>
      <c r="L78" s="326"/>
      <c r="M78" s="326"/>
      <c r="N78" s="326"/>
    </row>
    <row r="79" spans="5:12" ht="15.75">
      <c r="E79" s="99"/>
      <c r="F79" s="99"/>
      <c r="G79" s="99"/>
      <c r="H79" s="99"/>
      <c r="I79" s="211"/>
      <c r="K79" s="99"/>
      <c r="L79" s="99"/>
    </row>
    <row r="82" spans="5:11" ht="12.75">
      <c r="E82" s="179"/>
      <c r="K82" s="210" t="s">
        <v>215</v>
      </c>
    </row>
  </sheetData>
  <sheetProtection/>
  <mergeCells count="3">
    <mergeCell ref="A4:C4"/>
    <mergeCell ref="G2:P2"/>
    <mergeCell ref="G1:N1"/>
  </mergeCells>
  <conditionalFormatting sqref="G15 G27 G11 G19 G31 G35 G39 G43 G47 G56 G60 G64">
    <cfRule type="expression" priority="125" dxfId="1" stopIfTrue="1">
      <formula>$C11=""</formula>
    </cfRule>
    <cfRule type="expression" priority="126" dxfId="24" stopIfTrue="1">
      <formula>AND($D11&lt;3,$C11&gt;0)</formula>
    </cfRule>
  </conditionalFormatting>
  <conditionalFormatting sqref="E11 E15 E19 E27 E31 E35 E39 E43 E47 E56 E60 E64">
    <cfRule type="expression" priority="127" dxfId="1" stopIfTrue="1">
      <formula>OR(E11="Bye",C11="")</formula>
    </cfRule>
    <cfRule type="expression" priority="128" dxfId="0" stopIfTrue="1">
      <formula>AND($D11&lt;5,$C11&gt;0)</formula>
    </cfRule>
  </conditionalFormatting>
  <conditionalFormatting sqref="F11 F15 F19 F27 F31 F35 F39 F43 F47 F56 F60 F64">
    <cfRule type="expression" priority="129" dxfId="1" stopIfTrue="1">
      <formula>$C11=""</formula>
    </cfRule>
    <cfRule type="expression" priority="130" dxfId="24" stopIfTrue="1">
      <formula>AND($D11&lt;5,$C11&gt;0)</formula>
    </cfRule>
  </conditionalFormatting>
  <conditionalFormatting sqref="H11 H15 H19 H27 H31 H35 H39 H47 H56 H60 H64">
    <cfRule type="expression" priority="131" dxfId="1" stopIfTrue="1">
      <formula>$C11=""</formula>
    </cfRule>
    <cfRule type="expression" priority="132" dxfId="0" stopIfTrue="1">
      <formula>AND($D11&lt;5,$C11&gt;0)</formula>
    </cfRule>
  </conditionalFormatting>
  <conditionalFormatting sqref="E12 E16 E20 E28 E32 E36 E40 E44 E48 E57 E61 E65">
    <cfRule type="expression" priority="133" dxfId="1" stopIfTrue="1">
      <formula>$C11=""</formula>
    </cfRule>
    <cfRule type="expression" priority="134" dxfId="24" stopIfTrue="1">
      <formula>AND($D11&lt;5,$C11&gt;0)</formula>
    </cfRule>
  </conditionalFormatting>
  <conditionalFormatting sqref="F12 H12 F16 H16 F20 H20 F28 H28 F32 H32 F36 H36 F40 H40 F44 F48 H48 F57 H57 F61 H61 F65 H65">
    <cfRule type="expression" priority="135" dxfId="1" stopIfTrue="1">
      <formula>$C11=""</formula>
    </cfRule>
    <cfRule type="expression" priority="136" dxfId="0" stopIfTrue="1">
      <formula>AND($D11&lt;5,$C11&gt;0)</formula>
    </cfRule>
  </conditionalFormatting>
  <conditionalFormatting sqref="D11 D15 D19 D27 D31 D35 D39 D43 D47 D56 D60 D64">
    <cfRule type="expression" priority="137" dxfId="237" stopIfTrue="1">
      <formula>OR(AND($C11="",$D11&gt;0),$E11="Bye")</formula>
    </cfRule>
    <cfRule type="expression" priority="138" dxfId="24" stopIfTrue="1">
      <formula>AND($D11&gt;0,$D11&lt;5,$C11&gt;0)</formula>
    </cfRule>
    <cfRule type="expression" priority="139" dxfId="235" stopIfTrue="1">
      <formula>$D11&gt;0</formula>
    </cfRule>
  </conditionalFormatting>
  <conditionalFormatting sqref="B7 B64 B11 B15 B19 B23 B27 B31 B35 B39 B43 B47 B52 B56 B60 B68">
    <cfRule type="cellIs" priority="140" dxfId="234" operator="equal" stopIfTrue="1">
      <formula>"DA"</formula>
    </cfRule>
  </conditionalFormatting>
  <conditionalFormatting sqref="J63">
    <cfRule type="expression" priority="141" dxfId="140" stopIfTrue="1">
      <formula>AND($N$1="CU",J63="Umpire")</formula>
    </cfRule>
    <cfRule type="expression" priority="142" dxfId="139" stopIfTrue="1">
      <formula>AND($N$1="CU",J63&lt;&gt;"Umpire",#REF!&lt;&gt;"")</formula>
    </cfRule>
    <cfRule type="expression" priority="143" dxfId="138" stopIfTrue="1">
      <formula>AND($N$1="CU",J63&lt;&gt;"Umpire")</formula>
    </cfRule>
  </conditionalFormatting>
  <conditionalFormatting sqref="M69">
    <cfRule type="expression" priority="144" dxfId="0" stopIfTrue="1">
      <formula>#REF!="as"</formula>
    </cfRule>
    <cfRule type="expression" priority="145" dxfId="0" stopIfTrue="1">
      <formula>#REF!="bs"</formula>
    </cfRule>
  </conditionalFormatting>
  <conditionalFormatting sqref="M70">
    <cfRule type="expression" priority="146" dxfId="0" stopIfTrue="1">
      <formula>#REF!="as"</formula>
    </cfRule>
    <cfRule type="expression" priority="147" dxfId="0" stopIfTrue="1">
      <formula>#REF!="bs"</formula>
    </cfRule>
  </conditionalFormatting>
  <conditionalFormatting sqref="H42">
    <cfRule type="expression" priority="148" dxfId="140" stopIfTrue="1">
      <formula>AND($N$1="CU",H42="Umpire")</formula>
    </cfRule>
    <cfRule type="expression" priority="149" dxfId="139" stopIfTrue="1">
      <formula>AND($N$1="CU",H42&lt;&gt;"Umpire",#REF!&lt;&gt;"")</formula>
    </cfRule>
    <cfRule type="expression" priority="150" dxfId="138" stopIfTrue="1">
      <formula>AND($N$1="CU",H42&lt;&gt;"Umpire")</formula>
    </cfRule>
  </conditionalFormatting>
  <conditionalFormatting sqref="J46">
    <cfRule type="expression" priority="151" dxfId="140" stopIfTrue="1">
      <formula>AND($N$1="CU",J46="Umpire")</formula>
    </cfRule>
    <cfRule type="expression" priority="152" dxfId="139" stopIfTrue="1">
      <formula>AND($N$1="CU",J46&lt;&gt;"Umpire",#REF!&lt;&gt;"")</formula>
    </cfRule>
    <cfRule type="expression" priority="153" dxfId="138" stopIfTrue="1">
      <formula>AND($N$1="CU",J46&lt;&gt;"Umpire")</formula>
    </cfRule>
  </conditionalFormatting>
  <conditionalFormatting sqref="L55">
    <cfRule type="expression" priority="154" dxfId="140" stopIfTrue="1">
      <formula>AND($N$1="CU",L55="Umpire")</formula>
    </cfRule>
    <cfRule type="expression" priority="155" dxfId="139" stopIfTrue="1">
      <formula>AND($N$1="CU",L55&lt;&gt;"Umpire",#REF!&lt;&gt;"")</formula>
    </cfRule>
    <cfRule type="expression" priority="156" dxfId="138" stopIfTrue="1">
      <formula>AND($N$1="CU",L55&lt;&gt;"Umpire")</formula>
    </cfRule>
  </conditionalFormatting>
  <conditionalFormatting sqref="J30 H34">
    <cfRule type="expression" priority="157" dxfId="140" stopIfTrue="1">
      <formula>AND($N$1="CU",H30="Umpire")</formula>
    </cfRule>
    <cfRule type="expression" priority="158" dxfId="139" stopIfTrue="1">
      <formula>AND($N$1="CU",H30&lt;&gt;"Umpire",#REF!&lt;&gt;"")</formula>
    </cfRule>
    <cfRule type="expression" priority="159" dxfId="138" stopIfTrue="1">
      <formula>AND($N$1="CU",H30&lt;&gt;"Umpire")</formula>
    </cfRule>
  </conditionalFormatting>
  <conditionalFormatting sqref="N38">
    <cfRule type="expression" priority="160" dxfId="140" stopIfTrue="1">
      <formula>AND($N$1="CU",N38="Umpire")</formula>
    </cfRule>
    <cfRule type="expression" priority="161" dxfId="139" stopIfTrue="1">
      <formula>AND($N$1="CU",N38&lt;&gt;"Umpire",#REF!&lt;&gt;"")</formula>
    </cfRule>
    <cfRule type="expression" priority="162" dxfId="138" stopIfTrue="1">
      <formula>AND($N$1="CU",N38&lt;&gt;"Umpire")</formula>
    </cfRule>
  </conditionalFormatting>
  <conditionalFormatting sqref="H26">
    <cfRule type="expression" priority="163" dxfId="140" stopIfTrue="1">
      <formula>AND($N$1="CU",H26="Umpire")</formula>
    </cfRule>
    <cfRule type="expression" priority="164" dxfId="139" stopIfTrue="1">
      <formula>AND($N$1="CU",H26&lt;&gt;"Umpire",#REF!&lt;&gt;"")</formula>
    </cfRule>
    <cfRule type="expression" priority="165" dxfId="138" stopIfTrue="1">
      <formula>AND($N$1="CU",H26&lt;&gt;"Umpire")</formula>
    </cfRule>
  </conditionalFormatting>
  <conditionalFormatting sqref="M65">
    <cfRule type="expression" priority="166" dxfId="0" stopIfTrue="1">
      <formula>#REF!="as"</formula>
    </cfRule>
    <cfRule type="expression" priority="167" dxfId="0" stopIfTrue="1">
      <formula>#REF!="bs"</formula>
    </cfRule>
  </conditionalFormatting>
  <conditionalFormatting sqref="M66">
    <cfRule type="expression" priority="168" dxfId="0" stopIfTrue="1">
      <formula>#REF!="as"</formula>
    </cfRule>
    <cfRule type="expression" priority="169" dxfId="0" stopIfTrue="1">
      <formula>#REF!="bs"</formula>
    </cfRule>
  </conditionalFormatting>
  <conditionalFormatting sqref="H10">
    <cfRule type="expression" priority="170" dxfId="140" stopIfTrue="1">
      <formula>AND($N$1="CU",H10="Umpire")</formula>
    </cfRule>
    <cfRule type="expression" priority="171" dxfId="139" stopIfTrue="1">
      <formula>AND($N$1="CU",H10&lt;&gt;"Umpire",#REF!&lt;&gt;"")</formula>
    </cfRule>
    <cfRule type="expression" priority="172" dxfId="138" stopIfTrue="1">
      <formula>AND($N$1="CU",H10&lt;&gt;"Umpire")</formula>
    </cfRule>
  </conditionalFormatting>
  <conditionalFormatting sqref="J14">
    <cfRule type="expression" priority="173" dxfId="140" stopIfTrue="1">
      <formula>AND($N$1="CU",J14="Umpire")</formula>
    </cfRule>
    <cfRule type="expression" priority="174" dxfId="139" stopIfTrue="1">
      <formula>AND($N$1="CU",J14&lt;&gt;"Umpire",#REF!&lt;&gt;"")</formula>
    </cfRule>
    <cfRule type="expression" priority="175" dxfId="138" stopIfTrue="1">
      <formula>AND($N$1="CU",J14&lt;&gt;"Umpire")</formula>
    </cfRule>
  </conditionalFormatting>
  <conditionalFormatting sqref="H18">
    <cfRule type="expression" priority="176" dxfId="140" stopIfTrue="1">
      <formula>AND($N$1="CU",H18="Umpire")</formula>
    </cfRule>
    <cfRule type="expression" priority="177" dxfId="139" stopIfTrue="1">
      <formula>AND($N$1="CU",H18&lt;&gt;"Umpire",#REF!&lt;&gt;"")</formula>
    </cfRule>
    <cfRule type="expression" priority="178" dxfId="138" stopIfTrue="1">
      <formula>AND($N$1="CU",H18&lt;&gt;"Umpire")</formula>
    </cfRule>
  </conditionalFormatting>
  <conditionalFormatting sqref="L22">
    <cfRule type="expression" priority="179" dxfId="140" stopIfTrue="1">
      <formula>AND($N$1="CU",L22="Umpire")</formula>
    </cfRule>
    <cfRule type="expression" priority="180" dxfId="139" stopIfTrue="1">
      <formula>AND($N$1="CU",L22&lt;&gt;"Umpire",#REF!&lt;&gt;"")</formula>
    </cfRule>
    <cfRule type="expression" priority="181" dxfId="138" stopIfTrue="1">
      <formula>AND($N$1="CU",L22&lt;&gt;"Umpire")</formula>
    </cfRule>
  </conditionalFormatting>
  <conditionalFormatting sqref="G68">
    <cfRule type="expression" priority="182" dxfId="1" stopIfTrue="1">
      <formula>$C68=""</formula>
    </cfRule>
    <cfRule type="expression" priority="183" dxfId="24" stopIfTrue="1">
      <formula>AND(#REF!&lt;3,$C68&gt;0)</formula>
    </cfRule>
  </conditionalFormatting>
  <conditionalFormatting sqref="E68 E8">
    <cfRule type="expression" priority="184" dxfId="1" stopIfTrue="1">
      <formula>OR(E8="Bye",C8="")</formula>
    </cfRule>
    <cfRule type="expression" priority="185" dxfId="0" stopIfTrue="1">
      <formula>AND(#REF!&lt;5,$C8&gt;0)</formula>
    </cfRule>
  </conditionalFormatting>
  <conditionalFormatting sqref="F68">
    <cfRule type="expression" priority="186" dxfId="1" stopIfTrue="1">
      <formula>$C68=""</formula>
    </cfRule>
    <cfRule type="expression" priority="187" dxfId="24" stopIfTrue="1">
      <formula>AND(#REF!&lt;5,$C68&gt;0)</formula>
    </cfRule>
  </conditionalFormatting>
  <conditionalFormatting sqref="H68">
    <cfRule type="expression" priority="188" dxfId="1" stopIfTrue="1">
      <formula>$C68=""</formula>
    </cfRule>
    <cfRule type="expression" priority="189" dxfId="0" stopIfTrue="1">
      <formula>AND(#REF!&lt;5,$C68&gt;0)</formula>
    </cfRule>
  </conditionalFormatting>
  <conditionalFormatting sqref="E69">
    <cfRule type="expression" priority="190" dxfId="1" stopIfTrue="1">
      <formula>$C68=""</formula>
    </cfRule>
    <cfRule type="expression" priority="191" dxfId="24" stopIfTrue="1">
      <formula>AND(#REF!&lt;5,$C68&gt;0)</formula>
    </cfRule>
  </conditionalFormatting>
  <conditionalFormatting sqref="F69 H69">
    <cfRule type="expression" priority="192" dxfId="1" stopIfTrue="1">
      <formula>$C68=""</formula>
    </cfRule>
    <cfRule type="expression" priority="193" dxfId="0" stopIfTrue="1">
      <formula>AND(#REF!&lt;5,$C68&gt;0)</formula>
    </cfRule>
  </conditionalFormatting>
  <conditionalFormatting sqref="G52">
    <cfRule type="expression" priority="194" dxfId="1" stopIfTrue="1">
      <formula>$C52=""</formula>
    </cfRule>
    <cfRule type="expression" priority="195" dxfId="24" stopIfTrue="1">
      <formula>AND(#REF!&lt;3,$C52&gt;0)</formula>
    </cfRule>
  </conditionalFormatting>
  <conditionalFormatting sqref="E52 E7">
    <cfRule type="expression" priority="196" dxfId="1" stopIfTrue="1">
      <formula>OR(E7="Bye",C7="")</formula>
    </cfRule>
    <cfRule type="expression" priority="197" dxfId="0" stopIfTrue="1">
      <formula>AND(#REF!&lt;5,$C7&gt;0)</formula>
    </cfRule>
  </conditionalFormatting>
  <conditionalFormatting sqref="F52">
    <cfRule type="expression" priority="198" dxfId="1" stopIfTrue="1">
      <formula>$C52=""</formula>
    </cfRule>
    <cfRule type="expression" priority="199" dxfId="24" stopIfTrue="1">
      <formula>AND(#REF!&lt;5,$C52&gt;0)</formula>
    </cfRule>
  </conditionalFormatting>
  <conditionalFormatting sqref="H52">
    <cfRule type="expression" priority="200" dxfId="1" stopIfTrue="1">
      <formula>$C52=""</formula>
    </cfRule>
    <cfRule type="expression" priority="201" dxfId="0" stopIfTrue="1">
      <formula>AND(#REF!&lt;5,$C52&gt;0)</formula>
    </cfRule>
  </conditionalFormatting>
  <conditionalFormatting sqref="E53">
    <cfRule type="expression" priority="202" dxfId="1" stopIfTrue="1">
      <formula>$C52=""</formula>
    </cfRule>
    <cfRule type="expression" priority="203" dxfId="24" stopIfTrue="1">
      <formula>AND(#REF!&lt;5,$C52&gt;0)</formula>
    </cfRule>
  </conditionalFormatting>
  <conditionalFormatting sqref="F53 H53">
    <cfRule type="expression" priority="204" dxfId="1" stopIfTrue="1">
      <formula>$C52=""</formula>
    </cfRule>
    <cfRule type="expression" priority="205" dxfId="0" stopIfTrue="1">
      <formula>AND(#REF!&lt;5,$C52&gt;0)</formula>
    </cfRule>
  </conditionalFormatting>
  <conditionalFormatting sqref="G23">
    <cfRule type="expression" priority="206" dxfId="1" stopIfTrue="1">
      <formula>$C23=""</formula>
    </cfRule>
    <cfRule type="expression" priority="207" dxfId="24" stopIfTrue="1">
      <formula>AND(#REF!&lt;3,$C23&gt;0)</formula>
    </cfRule>
  </conditionalFormatting>
  <conditionalFormatting sqref="E23">
    <cfRule type="expression" priority="208" dxfId="1" stopIfTrue="1">
      <formula>OR(E23="Bye",C23="")</formula>
    </cfRule>
    <cfRule type="expression" priority="209" dxfId="0" stopIfTrue="1">
      <formula>AND(#REF!&lt;5,$C23&gt;0)</formula>
    </cfRule>
  </conditionalFormatting>
  <conditionalFormatting sqref="F23">
    <cfRule type="expression" priority="210" dxfId="1" stopIfTrue="1">
      <formula>$C23=""</formula>
    </cfRule>
    <cfRule type="expression" priority="211" dxfId="24" stopIfTrue="1">
      <formula>AND(#REF!&lt;5,$C23&gt;0)</formula>
    </cfRule>
  </conditionalFormatting>
  <conditionalFormatting sqref="H23">
    <cfRule type="expression" priority="212" dxfId="1" stopIfTrue="1">
      <formula>$C23=""</formula>
    </cfRule>
    <cfRule type="expression" priority="213" dxfId="0" stopIfTrue="1">
      <formula>AND(#REF!&lt;5,$C23&gt;0)</formula>
    </cfRule>
  </conditionalFormatting>
  <conditionalFormatting sqref="E24">
    <cfRule type="expression" priority="214" dxfId="1" stopIfTrue="1">
      <formula>$C23=""</formula>
    </cfRule>
    <cfRule type="expression" priority="215" dxfId="24" stopIfTrue="1">
      <formula>AND(#REF!&lt;5,$C23&gt;0)</formula>
    </cfRule>
  </conditionalFormatting>
  <conditionalFormatting sqref="F24 H24">
    <cfRule type="expression" priority="216" dxfId="1" stopIfTrue="1">
      <formula>$C23=""</formula>
    </cfRule>
    <cfRule type="expression" priority="217" dxfId="0" stopIfTrue="1">
      <formula>AND(#REF!&lt;5,$C23&gt;0)</formula>
    </cfRule>
  </conditionalFormatting>
  <conditionalFormatting sqref="G7">
    <cfRule type="expression" priority="218" dxfId="1" stopIfTrue="1">
      <formula>$C7=""</formula>
    </cfRule>
    <cfRule type="expression" priority="219" dxfId="24" stopIfTrue="1">
      <formula>AND(#REF!&lt;3,$C7&gt;0)</formula>
    </cfRule>
  </conditionalFormatting>
  <conditionalFormatting sqref="F7">
    <cfRule type="expression" priority="220" dxfId="1" stopIfTrue="1">
      <formula>$C7=""</formula>
    </cfRule>
    <cfRule type="expression" priority="221" dxfId="24" stopIfTrue="1">
      <formula>AND(#REF!&lt;5,$C7&gt;0)</formula>
    </cfRule>
  </conditionalFormatting>
  <conditionalFormatting sqref="H7">
    <cfRule type="expression" priority="222" dxfId="1" stopIfTrue="1">
      <formula>$C7=""</formula>
    </cfRule>
    <cfRule type="expression" priority="223" dxfId="0" stopIfTrue="1">
      <formula>AND(#REF!&lt;5,$C7&gt;0)</formula>
    </cfRule>
  </conditionalFormatting>
  <conditionalFormatting sqref="F8 H8">
    <cfRule type="expression" priority="224" dxfId="1" stopIfTrue="1">
      <formula>$C7=""</formula>
    </cfRule>
    <cfRule type="expression" priority="225" dxfId="0" stopIfTrue="1">
      <formula>AND(#REF!&lt;5,$C7&gt;0)</formula>
    </cfRule>
  </conditionalFormatting>
  <conditionalFormatting sqref="H51">
    <cfRule type="expression" priority="226" dxfId="140" stopIfTrue="1">
      <formula>AND($N$1="CU",H51="Umpire")</formula>
    </cfRule>
    <cfRule type="expression" priority="227" dxfId="139" stopIfTrue="1">
      <formula>AND($N$1="CU",H51&lt;&gt;"Umpire",#REF!&lt;&gt;"")</formula>
    </cfRule>
    <cfRule type="expression" priority="228" dxfId="138" stopIfTrue="1">
      <formula>AND($N$1="CU",H51&lt;&gt;"Umpire")</formula>
    </cfRule>
  </conditionalFormatting>
  <conditionalFormatting sqref="J49">
    <cfRule type="expression" priority="229" dxfId="0" stopIfTrue="1">
      <formula>#REF!="as"</formula>
    </cfRule>
    <cfRule type="expression" priority="230" dxfId="0" stopIfTrue="1">
      <formula>#REF!="bs"</formula>
    </cfRule>
  </conditionalFormatting>
  <conditionalFormatting sqref="H67">
    <cfRule type="expression" priority="231" dxfId="140" stopIfTrue="1">
      <formula>AND($N$1="CU",H67="Umpire")</formula>
    </cfRule>
    <cfRule type="expression" priority="232" dxfId="139" stopIfTrue="1">
      <formula>AND($N$1="CU",H67&lt;&gt;"Umpire",#REF!&lt;&gt;"")</formula>
    </cfRule>
    <cfRule type="expression" priority="233" dxfId="138" stopIfTrue="1">
      <formula>AND($N$1="CU",H67&lt;&gt;"Umpire")</formula>
    </cfRule>
  </conditionalFormatting>
  <conditionalFormatting sqref="H59">
    <cfRule type="expression" priority="234" dxfId="140" stopIfTrue="1">
      <formula>AND($N$1="CU",H59="Umpire")</formula>
    </cfRule>
    <cfRule type="expression" priority="235" dxfId="139" stopIfTrue="1">
      <formula>AND($N$1="CU",H59&lt;&gt;"Umpire",#REF!&lt;&gt;"")</formula>
    </cfRule>
    <cfRule type="expression" priority="236" dxfId="138" stopIfTrue="1">
      <formula>AND($N$1="CU",H59&lt;&gt;"Umpire")</formula>
    </cfRule>
  </conditionalFormatting>
  <conditionalFormatting sqref="S69">
    <cfRule type="expression" priority="119" dxfId="0" stopIfTrue="1">
      <formula>#REF!="as"</formula>
    </cfRule>
    <cfRule type="expression" priority="120" dxfId="0" stopIfTrue="1">
      <formula>#REF!="bs"</formula>
    </cfRule>
  </conditionalFormatting>
  <conditionalFormatting sqref="S70">
    <cfRule type="expression" priority="121" dxfId="0" stopIfTrue="1">
      <formula>#REF!="as"</formula>
    </cfRule>
    <cfRule type="expression" priority="122" dxfId="0" stopIfTrue="1">
      <formula>#REF!="bs"</formula>
    </cfRule>
  </conditionalFormatting>
  <conditionalFormatting sqref="S66">
    <cfRule type="expression" priority="123" dxfId="0" stopIfTrue="1">
      <formula>#REF!="as"</formula>
    </cfRule>
    <cfRule type="expression" priority="124" dxfId="0" stopIfTrue="1">
      <formula>#REF!="bs"</formula>
    </cfRule>
  </conditionalFormatting>
  <conditionalFormatting sqref="H43">
    <cfRule type="expression" priority="115" dxfId="1" stopIfTrue="1">
      <formula>$C43=""</formula>
    </cfRule>
    <cfRule type="expression" priority="116" dxfId="0" stopIfTrue="1">
      <formula>AND($D43&lt;5,$C43&gt;0)</formula>
    </cfRule>
  </conditionalFormatting>
  <conditionalFormatting sqref="H44">
    <cfRule type="expression" priority="117" dxfId="1" stopIfTrue="1">
      <formula>$C43=""</formula>
    </cfRule>
    <cfRule type="expression" priority="118" dxfId="0" stopIfTrue="1">
      <formula>AND($D43&lt;5,$C43&gt;0)</formula>
    </cfRule>
  </conditionalFormatting>
  <conditionalFormatting sqref="J9">
    <cfRule type="expression" priority="113" dxfId="1" stopIfTrue="1">
      <formula>OR(J9="Bye",H9="")</formula>
    </cfRule>
    <cfRule type="expression" priority="114" dxfId="0" stopIfTrue="1">
      <formula>AND(#REF!&lt;5,$C9&gt;0)</formula>
    </cfRule>
  </conditionalFormatting>
  <conditionalFormatting sqref="J50">
    <cfRule type="expression" priority="103" dxfId="1" stopIfTrue="1">
      <formula>OR(J50="Bye",H50="")</formula>
    </cfRule>
    <cfRule type="expression" priority="104" dxfId="0" stopIfTrue="1">
      <formula>AND(#REF!&lt;5,$C50&gt;0)</formula>
    </cfRule>
  </conditionalFormatting>
  <conditionalFormatting sqref="J51">
    <cfRule type="expression" priority="105" dxfId="1" stopIfTrue="1">
      <formula>$C50=""</formula>
    </cfRule>
    <cfRule type="expression" priority="106" dxfId="24" stopIfTrue="1">
      <formula>AND(#REF!&lt;5,$C50&gt;0)</formula>
    </cfRule>
  </conditionalFormatting>
  <conditionalFormatting sqref="J41">
    <cfRule type="expression" priority="99" dxfId="1" stopIfTrue="1">
      <formula>OR(J41="Bye",H41="")</formula>
    </cfRule>
    <cfRule type="expression" priority="100" dxfId="0" stopIfTrue="1">
      <formula>AND($D41&lt;5,$C41&gt;0)</formula>
    </cfRule>
  </conditionalFormatting>
  <conditionalFormatting sqref="J42">
    <cfRule type="expression" priority="101" dxfId="1" stopIfTrue="1">
      <formula>$C41=""</formula>
    </cfRule>
    <cfRule type="expression" priority="102" dxfId="24" stopIfTrue="1">
      <formula>AND($D41&lt;5,$C41&gt;0)</formula>
    </cfRule>
  </conditionalFormatting>
  <conditionalFormatting sqref="J17">
    <cfRule type="expression" priority="95" dxfId="1" stopIfTrue="1">
      <formula>OR(J17="Bye",H17="")</formula>
    </cfRule>
    <cfRule type="expression" priority="96" dxfId="0" stopIfTrue="1">
      <formula>AND($D17&lt;5,$C17&gt;0)</formula>
    </cfRule>
  </conditionalFormatting>
  <conditionalFormatting sqref="J18">
    <cfRule type="expression" priority="97" dxfId="1" stopIfTrue="1">
      <formula>$C17=""</formula>
    </cfRule>
    <cfRule type="expression" priority="98" dxfId="24" stopIfTrue="1">
      <formula>AND($D17&lt;5,$C17&gt;0)</formula>
    </cfRule>
  </conditionalFormatting>
  <conditionalFormatting sqref="J25">
    <cfRule type="expression" priority="91" dxfId="1" stopIfTrue="1">
      <formula>OR(J25="Bye",H25="")</formula>
    </cfRule>
    <cfRule type="expression" priority="92" dxfId="0" stopIfTrue="1">
      <formula>AND(#REF!&lt;5,$C25&gt;0)</formula>
    </cfRule>
  </conditionalFormatting>
  <conditionalFormatting sqref="J26">
    <cfRule type="expression" priority="93" dxfId="1" stopIfTrue="1">
      <formula>$C25=""</formula>
    </cfRule>
    <cfRule type="expression" priority="94" dxfId="24" stopIfTrue="1">
      <formula>AND(#REF!&lt;5,$C25&gt;0)</formula>
    </cfRule>
  </conditionalFormatting>
  <conditionalFormatting sqref="J33">
    <cfRule type="expression" priority="87" dxfId="1" stopIfTrue="1">
      <formula>OR(J33="Bye",H33="")</formula>
    </cfRule>
    <cfRule type="expression" priority="88" dxfId="0" stopIfTrue="1">
      <formula>AND($D33&lt;5,$C33&gt;0)</formula>
    </cfRule>
  </conditionalFormatting>
  <conditionalFormatting sqref="J34">
    <cfRule type="expression" priority="89" dxfId="1" stopIfTrue="1">
      <formula>$C33=""</formula>
    </cfRule>
    <cfRule type="expression" priority="90" dxfId="24" stopIfTrue="1">
      <formula>AND($D33&lt;5,$C33&gt;0)</formula>
    </cfRule>
  </conditionalFormatting>
  <conditionalFormatting sqref="J58">
    <cfRule type="expression" priority="83" dxfId="1" stopIfTrue="1">
      <formula>OR(J58="Bye",H58="")</formula>
    </cfRule>
    <cfRule type="expression" priority="84" dxfId="0" stopIfTrue="1">
      <formula>AND($D58&lt;5,$C58&gt;0)</formula>
    </cfRule>
  </conditionalFormatting>
  <conditionalFormatting sqref="J59">
    <cfRule type="expression" priority="85" dxfId="1" stopIfTrue="1">
      <formula>$C58=""</formula>
    </cfRule>
    <cfRule type="expression" priority="86" dxfId="24" stopIfTrue="1">
      <formula>AND($D58&lt;5,$C58&gt;0)</formula>
    </cfRule>
  </conditionalFormatting>
  <conditionalFormatting sqref="N66">
    <cfRule type="expression" priority="59" dxfId="1" stopIfTrue="1">
      <formula>OR(N66="Bye",L66="")</formula>
    </cfRule>
    <cfRule type="expression" priority="60" dxfId="0" stopIfTrue="1">
      <formula>AND(#REF!&lt;5,$C66&gt;0)</formula>
    </cfRule>
  </conditionalFormatting>
  <conditionalFormatting sqref="N67">
    <cfRule type="expression" priority="61" dxfId="1" stopIfTrue="1">
      <formula>$C66=""</formula>
    </cfRule>
    <cfRule type="expression" priority="62" dxfId="24" stopIfTrue="1">
      <formula>AND(#REF!&lt;5,$C66&gt;0)</formula>
    </cfRule>
  </conditionalFormatting>
  <conditionalFormatting sqref="N70">
    <cfRule type="expression" priority="51" dxfId="1" stopIfTrue="1">
      <formula>OR(N70="Bye",L70="")</formula>
    </cfRule>
    <cfRule type="expression" priority="52" dxfId="0" stopIfTrue="1">
      <formula>AND($D70&lt;5,$C70&gt;0)</formula>
    </cfRule>
  </conditionalFormatting>
  <conditionalFormatting sqref="N71">
    <cfRule type="expression" priority="53" dxfId="1" stopIfTrue="1">
      <formula>$C70=""</formula>
    </cfRule>
    <cfRule type="expression" priority="54" dxfId="24" stopIfTrue="1">
      <formula>AND($D70&lt;5,$C70&gt;0)</formula>
    </cfRule>
  </conditionalFormatting>
  <conditionalFormatting sqref="P67">
    <cfRule type="expression" priority="43" dxfId="1" stopIfTrue="1">
      <formula>OR(P67="Bye",N67="")</formula>
    </cfRule>
    <cfRule type="expression" priority="44" dxfId="0" stopIfTrue="1">
      <formula>AND($D67&lt;5,$C67&gt;0)</formula>
    </cfRule>
  </conditionalFormatting>
  <conditionalFormatting sqref="P68">
    <cfRule type="expression" priority="45" dxfId="1" stopIfTrue="1">
      <formula>$C67=""</formula>
    </cfRule>
    <cfRule type="expression" priority="46" dxfId="24" stopIfTrue="1">
      <formula>AND($D67&lt;5,$C67&gt;0)</formula>
    </cfRule>
  </conditionalFormatting>
  <conditionalFormatting sqref="J10">
    <cfRule type="expression" priority="41" dxfId="1" stopIfTrue="1">
      <formula>OR(J10="Bye",H10="")</formula>
    </cfRule>
    <cfRule type="expression" priority="42" dxfId="0" stopIfTrue="1">
      <formula>AND(#REF!&lt;5,$C10&gt;0)</formula>
    </cfRule>
  </conditionalFormatting>
  <conditionalFormatting sqref="J66">
    <cfRule type="expression" priority="37" dxfId="1" stopIfTrue="1">
      <formula>OR(J66="Bye",H66="")</formula>
    </cfRule>
    <cfRule type="expression" priority="38" dxfId="0" stopIfTrue="1">
      <formula>AND(#REF!&lt;5,$C66&gt;0)</formula>
    </cfRule>
  </conditionalFormatting>
  <conditionalFormatting sqref="J67">
    <cfRule type="expression" priority="39" dxfId="1" stopIfTrue="1">
      <formula>$C66=""</formula>
    </cfRule>
    <cfRule type="expression" priority="40" dxfId="24" stopIfTrue="1">
      <formula>AND(#REF!&lt;5,$C66&gt;0)</formula>
    </cfRule>
  </conditionalFormatting>
  <conditionalFormatting sqref="L13">
    <cfRule type="expression" priority="31" dxfId="1" stopIfTrue="1">
      <formula>OR(L13="Bye",J13="")</formula>
    </cfRule>
    <cfRule type="expression" priority="32" dxfId="0" stopIfTrue="1">
      <formula>AND(#REF!&lt;5,$C13&gt;0)</formula>
    </cfRule>
  </conditionalFormatting>
  <conditionalFormatting sqref="L14">
    <cfRule type="expression" priority="29" dxfId="1" stopIfTrue="1">
      <formula>OR(L14="Bye",J14="")</formula>
    </cfRule>
    <cfRule type="expression" priority="30" dxfId="0" stopIfTrue="1">
      <formula>AND(#REF!&lt;5,$C14&gt;0)</formula>
    </cfRule>
  </conditionalFormatting>
  <conditionalFormatting sqref="L29">
    <cfRule type="expression" priority="25" dxfId="1" stopIfTrue="1">
      <formula>OR(L29="Bye",J29="")</formula>
    </cfRule>
    <cfRule type="expression" priority="26" dxfId="0" stopIfTrue="1">
      <formula>AND(#REF!&lt;5,$C29&gt;0)</formula>
    </cfRule>
  </conditionalFormatting>
  <conditionalFormatting sqref="L30">
    <cfRule type="expression" priority="27" dxfId="1" stopIfTrue="1">
      <formula>$C29=""</formula>
    </cfRule>
    <cfRule type="expression" priority="28" dxfId="24" stopIfTrue="1">
      <formula>AND(#REF!&lt;5,$C29&gt;0)</formula>
    </cfRule>
  </conditionalFormatting>
  <conditionalFormatting sqref="L45">
    <cfRule type="expression" priority="21" dxfId="1" stopIfTrue="1">
      <formula>OR(L45="Bye",J45="")</formula>
    </cfRule>
    <cfRule type="expression" priority="22" dxfId="0" stopIfTrue="1">
      <formula>AND(#REF!&lt;5,$C45&gt;0)</formula>
    </cfRule>
  </conditionalFormatting>
  <conditionalFormatting sqref="L46">
    <cfRule type="expression" priority="23" dxfId="1" stopIfTrue="1">
      <formula>$C45=""</formula>
    </cfRule>
    <cfRule type="expression" priority="24" dxfId="24" stopIfTrue="1">
      <formula>AND(#REF!&lt;5,$C45&gt;0)</formula>
    </cfRule>
  </conditionalFormatting>
  <conditionalFormatting sqref="L62">
    <cfRule type="expression" priority="17" dxfId="1" stopIfTrue="1">
      <formula>OR(L62="Bye",J62="")</formula>
    </cfRule>
    <cfRule type="expression" priority="18" dxfId="0" stopIfTrue="1">
      <formula>AND(#REF!&lt;5,$C62&gt;0)</formula>
    </cfRule>
  </conditionalFormatting>
  <conditionalFormatting sqref="L63">
    <cfRule type="expression" priority="19" dxfId="1" stopIfTrue="1">
      <formula>$C62=""</formula>
    </cfRule>
    <cfRule type="expression" priority="20" dxfId="24" stopIfTrue="1">
      <formula>AND(#REF!&lt;5,$C62&gt;0)</formula>
    </cfRule>
  </conditionalFormatting>
  <conditionalFormatting sqref="N21">
    <cfRule type="expression" priority="15" dxfId="1" stopIfTrue="1">
      <formula>OR(N21="Bye",L21="")</formula>
    </cfRule>
    <cfRule type="expression" priority="16" dxfId="0" stopIfTrue="1">
      <formula>AND(#REF!&lt;5,$C21&gt;0)</formula>
    </cfRule>
  </conditionalFormatting>
  <conditionalFormatting sqref="N22">
    <cfRule type="expression" priority="13" dxfId="1" stopIfTrue="1">
      <formula>OR(N22="Bye",L22="")</formula>
    </cfRule>
    <cfRule type="expression" priority="14" dxfId="0" stopIfTrue="1">
      <formula>AND(#REF!&lt;5,$C22&gt;0)</formula>
    </cfRule>
  </conditionalFormatting>
  <conditionalFormatting sqref="N54">
    <cfRule type="expression" priority="5" dxfId="1" stopIfTrue="1">
      <formula>OR(N54="Bye",L54="")</formula>
    </cfRule>
    <cfRule type="expression" priority="6" dxfId="0" stopIfTrue="1">
      <formula>AND(#REF!&lt;5,$C54&gt;0)</formula>
    </cfRule>
  </conditionalFormatting>
  <conditionalFormatting sqref="N55">
    <cfRule type="expression" priority="7" dxfId="1" stopIfTrue="1">
      <formula>$C54=""</formula>
    </cfRule>
    <cfRule type="expression" priority="8" dxfId="24" stopIfTrue="1">
      <formula>AND(#REF!&lt;5,$C54&gt;0)</formula>
    </cfRule>
  </conditionalFormatting>
  <conditionalFormatting sqref="P37">
    <cfRule type="expression" priority="3" dxfId="1" stopIfTrue="1">
      <formula>OR(P37="Bye",N37="")</formula>
    </cfRule>
    <cfRule type="expression" priority="4" dxfId="0" stopIfTrue="1">
      <formula>AND(#REF!&lt;5,$C37&gt;0)</formula>
    </cfRule>
  </conditionalFormatting>
  <conditionalFormatting sqref="P38">
    <cfRule type="expression" priority="1" dxfId="1" stopIfTrue="1">
      <formula>OR(P38="Bye",N38="")</formula>
    </cfRule>
    <cfRule type="expression" priority="2" dxfId="0" stopIfTrue="1">
      <formula>AND(#REF!&lt;5,$C38&gt;0)</formula>
    </cfRule>
  </conditionalFormatting>
  <dataValidations count="1">
    <dataValidation type="list" allowBlank="1" showInputMessage="1" sqref="H10 H18 H26 H34 H42 H51 H59 H67 J63 J46 L55 N38 J30 L22 J14">
      <formula1>$T$7:$T$18</formula1>
    </dataValidation>
  </dataValidations>
  <printOptions horizontalCentered="1"/>
  <pageMargins left="0" right="0" top="0.3937007874015748" bottom="0.3937007874015748" header="0" footer="0"/>
  <pageSetup horizontalDpi="300" verticalDpi="300" orientation="portrait" paperSize="9" scale="93" r:id="rId1"/>
</worksheet>
</file>

<file path=xl/worksheets/sheet6.xml><?xml version="1.0" encoding="utf-8"?>
<worksheet xmlns="http://schemas.openxmlformats.org/spreadsheetml/2006/main" xmlns:r="http://schemas.openxmlformats.org/officeDocument/2006/relationships">
  <sheetPr codeName="Sheet36"/>
  <dimension ref="A1:V82"/>
  <sheetViews>
    <sheetView showGridLines="0" showZeros="0" zoomScalePageLayoutView="0" workbookViewId="0" topLeftCell="A37">
      <selection activeCell="P70" sqref="P70"/>
    </sheetView>
  </sheetViews>
  <sheetFormatPr defaultColWidth="9.140625" defaultRowHeight="12.75"/>
  <cols>
    <col min="1" max="1" width="3.28125" style="92" customWidth="1"/>
    <col min="2" max="2" width="4.8515625" style="92" customWidth="1"/>
    <col min="3" max="3" width="0.13671875" style="92" customWidth="1"/>
    <col min="4" max="4" width="4.28125" style="92" customWidth="1"/>
    <col min="5" max="5" width="15.7109375" style="92" customWidth="1"/>
    <col min="6" max="6" width="2.7109375" style="92" customWidth="1"/>
    <col min="7" max="7" width="7.7109375" style="92" customWidth="1"/>
    <col min="8" max="8" width="5.8515625" style="92" customWidth="1"/>
    <col min="9" max="9" width="4.57421875" style="210" customWidth="1"/>
    <col min="10" max="10" width="12.140625" style="92" customWidth="1"/>
    <col min="11" max="11" width="1.7109375" style="210" customWidth="1"/>
    <col min="12" max="12" width="10.7109375" style="92" customWidth="1"/>
    <col min="13" max="13" width="3.57421875" style="209" customWidth="1"/>
    <col min="14" max="14" width="10.7109375" style="92" customWidth="1"/>
    <col min="15" max="15" width="1.7109375" style="210" customWidth="1"/>
    <col min="16" max="16" width="9.8515625" style="92" customWidth="1"/>
    <col min="17" max="17" width="6.140625" style="209" customWidth="1"/>
    <col min="18" max="18" width="0" style="92" hidden="1" customWidth="1"/>
    <col min="19" max="19" width="8.57421875" style="92" customWidth="1"/>
    <col min="20" max="20" width="7.140625" style="92" hidden="1" customWidth="1"/>
    <col min="21" max="16384" width="9.140625" style="92" customWidth="1"/>
  </cols>
  <sheetData>
    <row r="1" spans="1:17" s="301" customFormat="1" ht="21.75" customHeight="1">
      <c r="A1" s="305"/>
      <c r="B1" s="304"/>
      <c r="C1" s="303"/>
      <c r="D1" s="304" t="s">
        <v>227</v>
      </c>
      <c r="E1" s="303"/>
      <c r="F1" s="303"/>
      <c r="G1" s="317" t="s">
        <v>62</v>
      </c>
      <c r="H1" s="317"/>
      <c r="I1" s="317"/>
      <c r="J1" s="317"/>
      <c r="K1" s="317"/>
      <c r="L1" s="317"/>
      <c r="M1" s="317"/>
      <c r="N1" s="317"/>
      <c r="O1" s="5"/>
      <c r="P1" s="8"/>
      <c r="Q1" s="302"/>
    </row>
    <row r="2" spans="1:17" s="295" customFormat="1" ht="15">
      <c r="A2" s="300">
        <f>'[2]Week SetUp'!$A$8</f>
        <v>0</v>
      </c>
      <c r="B2" s="299"/>
      <c r="C2" s="179"/>
      <c r="D2" s="297" t="s">
        <v>211</v>
      </c>
      <c r="E2" s="179"/>
      <c r="F2" s="298">
        <f>'[2]Week SetUp'!$C$8</f>
        <v>0</v>
      </c>
      <c r="G2" s="309" t="s">
        <v>63</v>
      </c>
      <c r="H2" s="309"/>
      <c r="I2" s="309"/>
      <c r="J2" s="309"/>
      <c r="K2" s="309"/>
      <c r="L2" s="309"/>
      <c r="M2" s="309"/>
      <c r="N2" s="309"/>
      <c r="O2" s="309"/>
      <c r="P2" s="309"/>
      <c r="Q2" s="296"/>
    </row>
    <row r="3" spans="1:17" s="272" customFormat="1" ht="11.25" customHeight="1">
      <c r="A3" s="252"/>
      <c r="B3" s="252"/>
      <c r="C3" s="252"/>
      <c r="D3" s="252" t="s">
        <v>217</v>
      </c>
      <c r="E3" s="252"/>
      <c r="F3" s="252"/>
      <c r="G3" s="252"/>
      <c r="H3" s="252"/>
      <c r="I3" s="292"/>
      <c r="J3" s="294" t="s">
        <v>213</v>
      </c>
      <c r="K3" s="294"/>
      <c r="L3" s="293"/>
      <c r="M3" s="292"/>
      <c r="N3" s="252" t="s">
        <v>121</v>
      </c>
      <c r="O3" s="292"/>
      <c r="P3" s="252"/>
      <c r="Q3" s="291"/>
    </row>
    <row r="4" spans="1:17" s="283" customFormat="1" ht="11.25" customHeight="1" thickBot="1">
      <c r="A4" s="316"/>
      <c r="B4" s="316"/>
      <c r="C4" s="316"/>
      <c r="D4" s="285"/>
      <c r="E4" s="285"/>
      <c r="F4" s="23"/>
      <c r="G4" s="290"/>
      <c r="H4" s="285"/>
      <c r="I4" s="286"/>
      <c r="J4" s="289"/>
      <c r="K4" s="288"/>
      <c r="L4" s="287" t="str">
        <f>'[2]Week SetUp'!$C$12</f>
        <v> </v>
      </c>
      <c r="M4" s="286"/>
      <c r="N4" s="285" t="s">
        <v>214</v>
      </c>
      <c r="O4" s="286"/>
      <c r="P4" s="285"/>
      <c r="Q4" s="284"/>
    </row>
    <row r="5" spans="1:17" s="272" customFormat="1" ht="9.75">
      <c r="A5" s="282"/>
      <c r="B5" s="279" t="s">
        <v>3</v>
      </c>
      <c r="C5" s="279" t="str">
        <f>IF(OR(F2="Week 3",F2="Masters"),"CP","Rank")</f>
        <v>Rank</v>
      </c>
      <c r="D5" s="279" t="s">
        <v>5</v>
      </c>
      <c r="E5" s="281" t="s">
        <v>210</v>
      </c>
      <c r="F5" s="281" t="s">
        <v>209</v>
      </c>
      <c r="G5" s="281"/>
      <c r="H5" s="281" t="s">
        <v>8</v>
      </c>
      <c r="I5" s="281"/>
      <c r="J5" s="279" t="s">
        <v>10</v>
      </c>
      <c r="K5" s="280"/>
      <c r="L5" s="279" t="s">
        <v>11</v>
      </c>
      <c r="M5" s="280"/>
      <c r="N5" s="279" t="s">
        <v>12</v>
      </c>
      <c r="O5" s="280"/>
      <c r="P5" s="279" t="s">
        <v>208</v>
      </c>
      <c r="Q5" s="278"/>
    </row>
    <row r="6" spans="1:17" s="272" customFormat="1" ht="3.75" customHeight="1" thickBot="1">
      <c r="A6" s="277"/>
      <c r="B6" s="274"/>
      <c r="C6" s="274"/>
      <c r="D6" s="274"/>
      <c r="E6" s="276"/>
      <c r="F6" s="276"/>
      <c r="G6" s="249"/>
      <c r="H6" s="276"/>
      <c r="I6" s="275"/>
      <c r="J6" s="274"/>
      <c r="K6" s="275"/>
      <c r="L6" s="274"/>
      <c r="M6" s="275"/>
      <c r="N6" s="274"/>
      <c r="O6" s="275"/>
      <c r="P6" s="274"/>
      <c r="Q6" s="273"/>
    </row>
    <row r="7" spans="1:20" s="221" customFormat="1" ht="10.5" customHeight="1">
      <c r="A7" s="267">
        <v>1</v>
      </c>
      <c r="B7" s="235"/>
      <c r="C7" s="235"/>
      <c r="D7" s="243">
        <v>1</v>
      </c>
      <c r="E7" s="235" t="s">
        <v>218</v>
      </c>
      <c r="F7" s="235" t="s">
        <v>98</v>
      </c>
      <c r="G7" s="235"/>
      <c r="H7" s="226"/>
      <c r="I7" s="255"/>
      <c r="J7" s="229"/>
      <c r="K7" s="233"/>
      <c r="L7" s="229"/>
      <c r="M7" s="233"/>
      <c r="N7" s="229"/>
      <c r="O7" s="233"/>
      <c r="P7" s="229"/>
      <c r="Q7" s="233"/>
      <c r="T7" s="271" t="str">
        <f>'[2]Officials'!P24</f>
        <v>Umpire</v>
      </c>
    </row>
    <row r="8" spans="1:20" s="221" customFormat="1" ht="9" customHeight="1">
      <c r="A8" s="80"/>
      <c r="B8" s="237"/>
      <c r="C8" s="237"/>
      <c r="D8" s="237"/>
      <c r="E8" s="235" t="s">
        <v>106</v>
      </c>
      <c r="F8" s="235" t="s">
        <v>31</v>
      </c>
      <c r="G8" s="236"/>
      <c r="H8" s="226"/>
      <c r="I8" s="234"/>
      <c r="J8" s="254"/>
      <c r="K8" s="233"/>
      <c r="L8" s="229"/>
      <c r="M8" s="233"/>
      <c r="N8" s="229"/>
      <c r="O8" s="233"/>
      <c r="P8" s="229"/>
      <c r="Q8" s="233"/>
      <c r="T8" s="269" t="str">
        <f>'[2]Officials'!P25</f>
        <v> </v>
      </c>
    </row>
    <row r="9" spans="1:20" s="221" customFormat="1" ht="9" customHeight="1">
      <c r="A9" s="80"/>
      <c r="B9" s="80"/>
      <c r="C9" s="80"/>
      <c r="D9" s="80"/>
      <c r="E9" s="257"/>
      <c r="F9" s="257"/>
      <c r="G9" s="249"/>
      <c r="H9" s="257"/>
      <c r="I9" s="251"/>
      <c r="J9" s="235" t="s">
        <v>218</v>
      </c>
      <c r="K9" s="260"/>
      <c r="L9" s="229"/>
      <c r="M9" s="233"/>
      <c r="N9" s="229"/>
      <c r="O9" s="233"/>
      <c r="P9" s="229"/>
      <c r="Q9" s="233"/>
      <c r="T9" s="269" t="str">
        <f>'[2]Officials'!P26</f>
        <v> </v>
      </c>
    </row>
    <row r="10" spans="1:20" s="221" customFormat="1" ht="9" customHeight="1">
      <c r="A10" s="80"/>
      <c r="B10" s="80"/>
      <c r="C10" s="80"/>
      <c r="D10" s="80"/>
      <c r="E10" s="257"/>
      <c r="F10" s="257"/>
      <c r="G10" s="249"/>
      <c r="H10" s="248"/>
      <c r="I10" s="247"/>
      <c r="J10" s="235" t="s">
        <v>106</v>
      </c>
      <c r="K10" s="259"/>
      <c r="L10" s="229"/>
      <c r="M10" s="233"/>
      <c r="N10" s="229"/>
      <c r="O10" s="233"/>
      <c r="P10" s="229"/>
      <c r="Q10" s="233"/>
      <c r="T10" s="269" t="str">
        <f>'[2]Officials'!P27</f>
        <v> </v>
      </c>
    </row>
    <row r="11" spans="1:20" s="221" customFormat="1" ht="9" customHeight="1">
      <c r="A11" s="80">
        <v>2</v>
      </c>
      <c r="B11" s="244"/>
      <c r="C11" s="244"/>
      <c r="D11" s="63">
        <v>1</v>
      </c>
      <c r="E11" s="226"/>
      <c r="F11" s="226"/>
      <c r="G11" s="235"/>
      <c r="H11" s="226"/>
      <c r="I11" s="242"/>
      <c r="J11" s="229"/>
      <c r="K11" s="230"/>
      <c r="L11" s="231"/>
      <c r="M11" s="260"/>
      <c r="N11" s="229"/>
      <c r="O11" s="233"/>
      <c r="P11" s="229"/>
      <c r="Q11" s="233"/>
      <c r="T11" s="269" t="str">
        <f>'[2]Officials'!P28</f>
        <v> </v>
      </c>
    </row>
    <row r="12" spans="1:20" s="221" customFormat="1" ht="9" customHeight="1">
      <c r="A12" s="80"/>
      <c r="B12" s="237"/>
      <c r="C12" s="237"/>
      <c r="D12" s="237"/>
      <c r="E12" s="226"/>
      <c r="F12" s="226"/>
      <c r="G12" s="270"/>
      <c r="H12" s="226"/>
      <c r="I12" s="234"/>
      <c r="J12" s="229"/>
      <c r="K12" s="230"/>
      <c r="L12" s="232"/>
      <c r="M12" s="263"/>
      <c r="N12" s="229"/>
      <c r="O12" s="233"/>
      <c r="P12" s="229"/>
      <c r="Q12" s="233"/>
      <c r="T12" s="269" t="str">
        <f>'[2]Officials'!P29</f>
        <v> </v>
      </c>
    </row>
    <row r="13" spans="1:20" s="221" customFormat="1" ht="9" customHeight="1">
      <c r="A13" s="80"/>
      <c r="B13" s="80"/>
      <c r="C13" s="80"/>
      <c r="D13" s="58"/>
      <c r="E13" s="257"/>
      <c r="F13" s="257"/>
      <c r="G13" s="249"/>
      <c r="H13" s="257"/>
      <c r="I13" s="256"/>
      <c r="J13" s="229"/>
      <c r="K13" s="251"/>
      <c r="L13" s="235" t="s">
        <v>218</v>
      </c>
      <c r="M13" s="233"/>
      <c r="N13" s="229"/>
      <c r="O13" s="233"/>
      <c r="P13" s="229"/>
      <c r="Q13" s="233"/>
      <c r="T13" s="269" t="str">
        <f>'[2]Officials'!P30</f>
        <v> </v>
      </c>
    </row>
    <row r="14" spans="1:20" s="221" customFormat="1" ht="9" customHeight="1">
      <c r="A14" s="80"/>
      <c r="B14" s="80"/>
      <c r="C14" s="80"/>
      <c r="D14" s="58"/>
      <c r="E14" s="257"/>
      <c r="F14" s="257"/>
      <c r="G14" s="249"/>
      <c r="H14" s="257"/>
      <c r="I14" s="256"/>
      <c r="J14" s="248"/>
      <c r="L14" s="235" t="s">
        <v>106</v>
      </c>
      <c r="M14" s="259"/>
      <c r="N14" s="229"/>
      <c r="O14" s="233"/>
      <c r="P14" s="229"/>
      <c r="Q14" s="233"/>
      <c r="T14" s="269" t="str">
        <f>'[2]Officials'!P31</f>
        <v> </v>
      </c>
    </row>
    <row r="15" spans="1:20" s="221" customFormat="1" ht="9" customHeight="1">
      <c r="A15" s="237">
        <v>3</v>
      </c>
      <c r="B15" s="244"/>
      <c r="C15" s="244">
        <f>IF($D15="","",IF($F$2="Week 3",VLOOKUP($D15,'[2]Do Main Draw Prep Wk34'!$A$7:$V$23,21),VLOOKUP($D15,'[2]Do Main Draw Prep Fut&amp;Wk12'!$A$7:$V$23,21)))</f>
      </c>
      <c r="D15" s="63"/>
      <c r="E15" s="226"/>
      <c r="F15" s="226"/>
      <c r="G15" s="226"/>
      <c r="H15" s="226"/>
      <c r="I15" s="255"/>
      <c r="J15" s="229"/>
      <c r="K15" s="230"/>
      <c r="L15" s="80"/>
      <c r="M15" s="230"/>
      <c r="N15" s="231"/>
      <c r="O15" s="233"/>
      <c r="P15" s="229"/>
      <c r="Q15" s="233"/>
      <c r="T15" s="269" t="str">
        <f>'[2]Officials'!P32</f>
        <v> </v>
      </c>
    </row>
    <row r="16" spans="1:20" s="221" customFormat="1" ht="9" customHeight="1">
      <c r="A16" s="80"/>
      <c r="B16" s="237"/>
      <c r="C16" s="237"/>
      <c r="D16" s="237"/>
      <c r="E16" s="226"/>
      <c r="F16" s="226"/>
      <c r="G16" s="236"/>
      <c r="H16" s="226"/>
      <c r="I16" s="234"/>
      <c r="J16" s="254"/>
      <c r="K16" s="230"/>
      <c r="L16" s="229"/>
      <c r="M16" s="230"/>
      <c r="N16" s="229"/>
      <c r="O16" s="233"/>
      <c r="P16" s="229"/>
      <c r="Q16" s="233"/>
      <c r="T16" s="269" t="str">
        <f>'[2]Officials'!P33</f>
        <v> </v>
      </c>
    </row>
    <row r="17" spans="1:20" s="221" customFormat="1" ht="9" customHeight="1">
      <c r="A17" s="80"/>
      <c r="B17" s="80"/>
      <c r="C17" s="80"/>
      <c r="D17" s="58"/>
      <c r="E17" s="257"/>
      <c r="F17" s="257"/>
      <c r="G17" s="249"/>
      <c r="H17" s="257"/>
      <c r="I17" s="251"/>
      <c r="J17" s="226" t="s">
        <v>25</v>
      </c>
      <c r="K17" s="250"/>
      <c r="L17" s="229"/>
      <c r="M17" s="230"/>
      <c r="N17" s="229"/>
      <c r="O17" s="233"/>
      <c r="P17" s="229"/>
      <c r="Q17" s="233"/>
      <c r="T17" s="269" t="str">
        <f>'[2]Officials'!P34</f>
        <v> </v>
      </c>
    </row>
    <row r="18" spans="1:20" s="221" customFormat="1" ht="9" customHeight="1" thickBot="1">
      <c r="A18" s="80"/>
      <c r="B18" s="80"/>
      <c r="C18" s="80"/>
      <c r="D18" s="58"/>
      <c r="E18" s="257"/>
      <c r="F18" s="257"/>
      <c r="G18" s="249"/>
      <c r="H18" s="248"/>
      <c r="J18" s="226"/>
      <c r="K18" s="234"/>
      <c r="L18" s="229"/>
      <c r="M18" s="230"/>
      <c r="N18" s="229"/>
      <c r="O18" s="233"/>
      <c r="P18" s="229"/>
      <c r="Q18" s="233"/>
      <c r="T18" s="268" t="str">
        <f>'[2]Officials'!P35</f>
        <v>None</v>
      </c>
    </row>
    <row r="19" spans="1:17" s="221" customFormat="1" ht="9" customHeight="1">
      <c r="A19" s="80">
        <v>4</v>
      </c>
      <c r="B19" s="244"/>
      <c r="C19" s="244">
        <f>IF($D19="","",IF($F$2="Week 3",VLOOKUP($D19,'[2]Do Main Draw Prep Wk34'!$A$7:$V$23,21),VLOOKUP($D19,'[2]Do Main Draw Prep Fut&amp;Wk12'!$A$7:$V$23,21)))</f>
      </c>
      <c r="D19" s="63"/>
      <c r="E19" s="226"/>
      <c r="F19" s="226"/>
      <c r="G19" s="226"/>
      <c r="H19" s="226"/>
      <c r="I19" s="242"/>
      <c r="J19" s="80"/>
      <c r="K19" s="233"/>
      <c r="L19" s="231"/>
      <c r="M19" s="250"/>
      <c r="N19" s="229"/>
      <c r="O19" s="233"/>
      <c r="P19" s="229"/>
      <c r="Q19" s="233"/>
    </row>
    <row r="20" spans="1:17" s="221" customFormat="1" ht="9" customHeight="1">
      <c r="A20" s="80"/>
      <c r="B20" s="237"/>
      <c r="C20" s="237"/>
      <c r="D20" s="237"/>
      <c r="E20" s="226"/>
      <c r="F20" s="226"/>
      <c r="G20" s="236"/>
      <c r="H20" s="226"/>
      <c r="I20" s="234"/>
      <c r="J20" s="80"/>
      <c r="K20" s="233"/>
      <c r="L20" s="232"/>
      <c r="M20" s="258"/>
      <c r="N20" s="229"/>
      <c r="O20" s="233"/>
      <c r="P20" s="229"/>
      <c r="Q20" s="233"/>
    </row>
    <row r="21" spans="1:17" s="221" customFormat="1" ht="9" customHeight="1">
      <c r="A21" s="80"/>
      <c r="B21" s="80"/>
      <c r="C21" s="80"/>
      <c r="D21" s="80"/>
      <c r="E21" s="257"/>
      <c r="F21" s="257"/>
      <c r="G21" s="249"/>
      <c r="H21" s="257"/>
      <c r="I21" s="256"/>
      <c r="J21" s="229"/>
      <c r="K21" s="233"/>
      <c r="L21" s="229"/>
      <c r="M21" s="251"/>
      <c r="N21" s="235" t="s">
        <v>218</v>
      </c>
      <c r="O21" s="233"/>
      <c r="P21" s="229"/>
      <c r="Q21" s="233"/>
    </row>
    <row r="22" spans="1:17" s="221" customFormat="1" ht="9" customHeight="1">
      <c r="A22" s="80"/>
      <c r="B22" s="80"/>
      <c r="C22" s="80"/>
      <c r="D22" s="80"/>
      <c r="E22" s="257"/>
      <c r="F22" s="257"/>
      <c r="G22" s="249"/>
      <c r="H22" s="257"/>
      <c r="I22" s="256"/>
      <c r="J22" s="229"/>
      <c r="K22" s="233"/>
      <c r="L22" s="248"/>
      <c r="N22" s="235" t="s">
        <v>106</v>
      </c>
      <c r="O22" s="259"/>
      <c r="P22" s="229"/>
      <c r="Q22" s="233"/>
    </row>
    <row r="23" spans="1:17" s="221" customFormat="1" ht="9" customHeight="1">
      <c r="A23" s="267">
        <v>5</v>
      </c>
      <c r="B23" s="244"/>
      <c r="C23" s="244" t="e">
        <f>IF(#REF!="","",IF($F$2="Week 3",VLOOKUP(#REF!,'[2]Do Main Draw Prep Wk34'!$A$7:$V$23,21),VLOOKUP(#REF!,'[2]Do Main Draw Prep Fut&amp;Wk12'!$A$7:$V$23,21)))</f>
        <v>#REF!</v>
      </c>
      <c r="D23" s="243"/>
      <c r="E23" s="235"/>
      <c r="F23" s="235"/>
      <c r="G23" s="235"/>
      <c r="H23" s="235"/>
      <c r="I23" s="255"/>
      <c r="J23" s="229"/>
      <c r="K23" s="233"/>
      <c r="L23" s="229"/>
      <c r="M23" s="230"/>
      <c r="N23" s="80" t="s">
        <v>194</v>
      </c>
      <c r="O23" s="230"/>
      <c r="P23" s="229"/>
      <c r="Q23" s="233"/>
    </row>
    <row r="24" spans="1:17" s="221" customFormat="1" ht="9" customHeight="1">
      <c r="A24" s="80"/>
      <c r="B24" s="237"/>
      <c r="C24" s="237"/>
      <c r="D24" s="237"/>
      <c r="E24" s="235"/>
      <c r="F24" s="235"/>
      <c r="G24" s="236"/>
      <c r="H24" s="235"/>
      <c r="I24" s="234"/>
      <c r="J24" s="254"/>
      <c r="K24" s="233"/>
      <c r="L24" s="229"/>
      <c r="M24" s="230"/>
      <c r="N24" s="229"/>
      <c r="O24" s="230"/>
      <c r="P24" s="229"/>
      <c r="Q24" s="233"/>
    </row>
    <row r="25" spans="1:17" s="221" customFormat="1" ht="9" customHeight="1">
      <c r="A25" s="80"/>
      <c r="B25" s="80"/>
      <c r="C25" s="80"/>
      <c r="D25" s="80"/>
      <c r="E25" s="257"/>
      <c r="F25" s="257"/>
      <c r="G25" s="249"/>
      <c r="H25" s="257"/>
      <c r="I25" s="251"/>
      <c r="J25" s="235" t="s">
        <v>34</v>
      </c>
      <c r="K25" s="260"/>
      <c r="L25" s="229"/>
      <c r="M25" s="230"/>
      <c r="N25" s="229"/>
      <c r="O25" s="230"/>
      <c r="P25" s="229"/>
      <c r="Q25" s="233"/>
    </row>
    <row r="26" spans="1:17" s="221" customFormat="1" ht="9" customHeight="1">
      <c r="A26" s="80"/>
      <c r="B26" s="80"/>
      <c r="C26" s="80"/>
      <c r="D26" s="80"/>
      <c r="E26" s="257"/>
      <c r="F26" s="257"/>
      <c r="G26" s="249"/>
      <c r="H26" s="248"/>
      <c r="J26" s="235" t="s">
        <v>116</v>
      </c>
      <c r="K26" s="259"/>
      <c r="L26" s="229"/>
      <c r="M26" s="230"/>
      <c r="N26" s="229"/>
      <c r="O26" s="230"/>
      <c r="P26" s="229"/>
      <c r="Q26" s="233"/>
    </row>
    <row r="27" spans="1:17" s="221" customFormat="1" ht="9" customHeight="1">
      <c r="A27" s="80">
        <v>6</v>
      </c>
      <c r="B27" s="244"/>
      <c r="C27" s="244">
        <f>IF($D27="","",IF($F$2="Week 3",VLOOKUP($D27,'[2]Do Main Draw Prep Wk34'!$A$7:$V$23,21),VLOOKUP($D27,'[2]Do Main Draw Prep Fut&amp;Wk12'!$A$7:$V$23,21)))</f>
      </c>
      <c r="D27" s="63"/>
      <c r="E27" s="226"/>
      <c r="F27" s="226"/>
      <c r="G27" s="226"/>
      <c r="H27" s="226"/>
      <c r="I27" s="242"/>
      <c r="J27" s="229"/>
      <c r="K27" s="230"/>
      <c r="L27" s="231"/>
      <c r="M27" s="250"/>
      <c r="N27" s="229"/>
      <c r="O27" s="230"/>
      <c r="P27" s="229"/>
      <c r="Q27" s="233"/>
    </row>
    <row r="28" spans="1:17" s="221" customFormat="1" ht="9" customHeight="1">
      <c r="A28" s="80"/>
      <c r="B28" s="237"/>
      <c r="C28" s="237"/>
      <c r="D28" s="237"/>
      <c r="E28" s="226"/>
      <c r="F28" s="226"/>
      <c r="G28" s="236"/>
      <c r="H28" s="226"/>
      <c r="I28" s="234"/>
      <c r="J28" s="229"/>
      <c r="K28" s="230"/>
      <c r="L28" s="232"/>
      <c r="M28" s="258"/>
      <c r="N28" s="229"/>
      <c r="O28" s="230"/>
      <c r="P28" s="229"/>
      <c r="Q28" s="233"/>
    </row>
    <row r="29" spans="1:17" s="221" customFormat="1" ht="9" customHeight="1">
      <c r="A29" s="80"/>
      <c r="B29" s="80"/>
      <c r="C29" s="80"/>
      <c r="D29" s="58"/>
      <c r="E29" s="257"/>
      <c r="F29" s="257"/>
      <c r="G29" s="249"/>
      <c r="H29" s="257"/>
      <c r="I29" s="256"/>
      <c r="J29" s="229"/>
      <c r="K29" s="251"/>
      <c r="L29" s="226" t="s">
        <v>113</v>
      </c>
      <c r="M29" s="230"/>
      <c r="N29" s="229"/>
      <c r="O29" s="230"/>
      <c r="P29" s="229"/>
      <c r="Q29" s="233"/>
    </row>
    <row r="30" spans="1:17" s="221" customFormat="1" ht="9" customHeight="1">
      <c r="A30" s="80"/>
      <c r="B30" s="80"/>
      <c r="C30" s="80"/>
      <c r="D30" s="58"/>
      <c r="E30" s="257"/>
      <c r="F30" s="257"/>
      <c r="G30" s="249"/>
      <c r="H30" s="257"/>
      <c r="I30" s="256"/>
      <c r="J30" s="248"/>
      <c r="L30" s="266" t="s">
        <v>115</v>
      </c>
      <c r="M30" s="234"/>
      <c r="N30" s="229"/>
      <c r="O30" s="230"/>
      <c r="P30" s="229"/>
      <c r="Q30" s="233"/>
    </row>
    <row r="31" spans="1:17" s="221" customFormat="1" ht="9" customHeight="1">
      <c r="A31" s="237">
        <v>7</v>
      </c>
      <c r="B31" s="244"/>
      <c r="C31" s="244">
        <f>IF($D31="","",IF($F$2="Week 3",VLOOKUP($D31,'[2]Do Main Draw Prep Wk34'!$A$7:$V$23,21),VLOOKUP($D31,'[2]Do Main Draw Prep Fut&amp;Wk12'!$A$7:$V$23,21)))</f>
      </c>
      <c r="D31" s="63"/>
      <c r="E31" s="226"/>
      <c r="F31" s="226"/>
      <c r="G31" s="226"/>
      <c r="H31" s="226"/>
      <c r="I31" s="255"/>
      <c r="J31" s="229"/>
      <c r="K31" s="230"/>
      <c r="L31" s="80" t="s">
        <v>254</v>
      </c>
      <c r="M31" s="233"/>
      <c r="N31" s="231"/>
      <c r="O31" s="230"/>
      <c r="P31" s="229"/>
      <c r="Q31" s="233"/>
    </row>
    <row r="32" spans="1:17" s="221" customFormat="1" ht="9" customHeight="1">
      <c r="A32" s="80"/>
      <c r="B32" s="237"/>
      <c r="C32" s="237"/>
      <c r="D32" s="237"/>
      <c r="E32" s="226"/>
      <c r="F32" s="226"/>
      <c r="G32" s="236"/>
      <c r="H32" s="226"/>
      <c r="I32" s="234"/>
      <c r="J32" s="254"/>
      <c r="K32" s="230"/>
      <c r="L32" s="229"/>
      <c r="M32" s="233"/>
      <c r="N32" s="229"/>
      <c r="O32" s="230"/>
      <c r="P32" s="229"/>
      <c r="Q32" s="233"/>
    </row>
    <row r="33" spans="1:17" s="221" customFormat="1" ht="9" customHeight="1">
      <c r="A33" s="80"/>
      <c r="B33" s="80"/>
      <c r="C33" s="80"/>
      <c r="D33" s="58"/>
      <c r="E33" s="257"/>
      <c r="F33" s="257"/>
      <c r="G33" s="249"/>
      <c r="H33" s="257"/>
      <c r="I33" s="251"/>
      <c r="J33" s="226" t="s">
        <v>113</v>
      </c>
      <c r="K33" s="250"/>
      <c r="L33" s="229"/>
      <c r="M33" s="233"/>
      <c r="N33" s="229"/>
      <c r="O33" s="230"/>
      <c r="P33" s="229"/>
      <c r="Q33" s="233"/>
    </row>
    <row r="34" spans="1:17" s="221" customFormat="1" ht="9" customHeight="1">
      <c r="A34" s="80"/>
      <c r="B34" s="80"/>
      <c r="C34" s="80"/>
      <c r="D34" s="58"/>
      <c r="E34" s="257"/>
      <c r="F34" s="257"/>
      <c r="G34" s="249"/>
      <c r="H34" s="248"/>
      <c r="J34" s="266" t="s">
        <v>115</v>
      </c>
      <c r="K34" s="234"/>
      <c r="L34" s="229"/>
      <c r="M34" s="233"/>
      <c r="N34" s="229"/>
      <c r="O34" s="230"/>
      <c r="P34" s="229"/>
      <c r="Q34" s="233"/>
    </row>
    <row r="35" spans="1:17" s="221" customFormat="1" ht="9" customHeight="1">
      <c r="A35" s="80">
        <v>8</v>
      </c>
      <c r="B35" s="244"/>
      <c r="C35" s="244">
        <f>IF($D35="","",IF($F$2="Week 3",VLOOKUP($D35,'[2]Do Main Draw Prep Wk34'!$A$7:$V$23,21),VLOOKUP($D35,'[2]Do Main Draw Prep Fut&amp;Wk12'!$A$7:$V$23,21)))</f>
      </c>
      <c r="D35" s="63"/>
      <c r="E35" s="226"/>
      <c r="F35" s="226"/>
      <c r="G35" s="226"/>
      <c r="H35" s="226"/>
      <c r="I35" s="242"/>
      <c r="J35" s="80"/>
      <c r="K35" s="233"/>
      <c r="L35" s="231"/>
      <c r="M35" s="260"/>
      <c r="N35" s="229"/>
      <c r="O35" s="230"/>
      <c r="P35" s="229"/>
      <c r="Q35" s="233"/>
    </row>
    <row r="36" spans="1:17" s="221" customFormat="1" ht="9" customHeight="1">
      <c r="A36" s="80"/>
      <c r="B36" s="237"/>
      <c r="C36" s="237"/>
      <c r="D36" s="237"/>
      <c r="E36" s="226"/>
      <c r="F36" s="226"/>
      <c r="G36" s="236"/>
      <c r="H36" s="226"/>
      <c r="I36" s="234"/>
      <c r="J36" s="229"/>
      <c r="K36" s="233"/>
      <c r="L36" s="232"/>
      <c r="M36" s="263"/>
      <c r="N36" s="229"/>
      <c r="O36" s="230"/>
      <c r="P36" s="229"/>
      <c r="Q36" s="233"/>
    </row>
    <row r="37" spans="1:17" s="221" customFormat="1" ht="9" customHeight="1">
      <c r="A37" s="80"/>
      <c r="B37" s="80"/>
      <c r="C37" s="80"/>
      <c r="D37" s="58"/>
      <c r="E37" s="257"/>
      <c r="F37" s="257"/>
      <c r="G37" s="249"/>
      <c r="H37" s="257"/>
      <c r="I37" s="256"/>
      <c r="J37" s="229"/>
      <c r="K37" s="233"/>
      <c r="L37" s="229"/>
      <c r="M37" s="233"/>
      <c r="N37" s="233"/>
      <c r="O37" s="251"/>
      <c r="P37" s="244" t="s">
        <v>108</v>
      </c>
      <c r="Q37" s="265"/>
    </row>
    <row r="38" spans="1:17" s="221" customFormat="1" ht="9" customHeight="1">
      <c r="A38" s="80"/>
      <c r="B38" s="80"/>
      <c r="C38" s="80"/>
      <c r="D38" s="58"/>
      <c r="E38" s="257"/>
      <c r="F38" s="257"/>
      <c r="G38" s="249"/>
      <c r="H38" s="257"/>
      <c r="I38" s="256"/>
      <c r="J38" s="229"/>
      <c r="K38" s="233"/>
      <c r="L38" s="229"/>
      <c r="M38" s="233"/>
      <c r="N38" s="248"/>
      <c r="P38" s="244" t="s">
        <v>33</v>
      </c>
      <c r="Q38" s="264"/>
    </row>
    <row r="39" spans="1:17" s="221" customFormat="1" ht="9" customHeight="1">
      <c r="A39" s="237">
        <v>9</v>
      </c>
      <c r="B39" s="244"/>
      <c r="C39" s="244">
        <f>IF($D39="","",IF($F$2="Week 3",VLOOKUP($D39,'[2]Do Main Draw Prep Wk34'!$A$7:$V$23,21),VLOOKUP($D39,'[2]Do Main Draw Prep Fut&amp;Wk12'!$A$7:$V$23,21)))</f>
      </c>
      <c r="D39" s="63"/>
      <c r="E39" s="226"/>
      <c r="F39" s="226"/>
      <c r="G39" s="226"/>
      <c r="H39" s="226"/>
      <c r="I39" s="255"/>
      <c r="J39" s="229"/>
      <c r="K39" s="233"/>
      <c r="L39" s="229"/>
      <c r="M39" s="233"/>
      <c r="N39" s="229"/>
      <c r="O39" s="230"/>
      <c r="P39" s="231" t="s">
        <v>243</v>
      </c>
      <c r="Q39" s="233"/>
    </row>
    <row r="40" spans="1:17" s="221" customFormat="1" ht="9" customHeight="1">
      <c r="A40" s="80"/>
      <c r="B40" s="237"/>
      <c r="C40" s="237"/>
      <c r="D40" s="237"/>
      <c r="E40" s="226"/>
      <c r="F40" s="226"/>
      <c r="G40" s="236"/>
      <c r="H40" s="226"/>
      <c r="I40" s="234"/>
      <c r="J40" s="254"/>
      <c r="K40" s="233"/>
      <c r="L40" s="229"/>
      <c r="M40" s="233"/>
      <c r="N40" s="229"/>
      <c r="O40" s="230"/>
      <c r="P40" s="232"/>
      <c r="Q40" s="263"/>
    </row>
    <row r="41" spans="1:17" s="221" customFormat="1" ht="9" customHeight="1">
      <c r="A41" s="80"/>
      <c r="B41" s="80"/>
      <c r="C41" s="80"/>
      <c r="D41" s="58"/>
      <c r="E41" s="257"/>
      <c r="F41" s="257"/>
      <c r="G41" s="249"/>
      <c r="H41" s="257"/>
      <c r="I41" s="251"/>
      <c r="J41" s="226" t="s">
        <v>219</v>
      </c>
      <c r="K41" s="260"/>
      <c r="L41" s="229"/>
      <c r="M41" s="233"/>
      <c r="N41" s="229"/>
      <c r="O41" s="230"/>
      <c r="P41" s="229"/>
      <c r="Q41" s="233"/>
    </row>
    <row r="42" spans="1:17" s="221" customFormat="1" ht="9" customHeight="1">
      <c r="A42" s="80"/>
      <c r="B42" s="80"/>
      <c r="C42" s="80"/>
      <c r="D42" s="58"/>
      <c r="E42" s="257"/>
      <c r="F42" s="257"/>
      <c r="G42" s="249"/>
      <c r="H42" s="248"/>
      <c r="J42" s="226" t="s">
        <v>37</v>
      </c>
      <c r="K42" s="259"/>
      <c r="L42" s="229"/>
      <c r="M42" s="233"/>
      <c r="N42" s="229"/>
      <c r="O42" s="230"/>
      <c r="P42" s="229"/>
      <c r="Q42" s="233"/>
    </row>
    <row r="43" spans="1:17" s="221" customFormat="1" ht="9" customHeight="1">
      <c r="A43" s="80">
        <v>10</v>
      </c>
      <c r="B43" s="244"/>
      <c r="C43" s="244">
        <f>IF($D43="","",IF($F$2="Week 3",VLOOKUP($D43,'[2]Do Main Draw Prep Wk34'!$A$7:$V$23,21),VLOOKUP($D43,'[2]Do Main Draw Prep Fut&amp;Wk12'!$A$7:$V$23,21)))</f>
      </c>
      <c r="D43" s="63"/>
      <c r="E43" s="226"/>
      <c r="F43" s="226"/>
      <c r="G43" s="226"/>
      <c r="H43" s="226"/>
      <c r="I43" s="242"/>
      <c r="J43" s="80"/>
      <c r="K43" s="230"/>
      <c r="L43" s="231"/>
      <c r="M43" s="260"/>
      <c r="N43" s="229"/>
      <c r="O43" s="230"/>
      <c r="P43" s="229"/>
      <c r="Q43" s="233"/>
    </row>
    <row r="44" spans="1:17" s="221" customFormat="1" ht="9" customHeight="1">
      <c r="A44" s="80"/>
      <c r="B44" s="237"/>
      <c r="C44" s="237"/>
      <c r="D44" s="237"/>
      <c r="E44" s="226"/>
      <c r="F44" s="226"/>
      <c r="G44" s="236"/>
      <c r="H44" s="226"/>
      <c r="I44" s="234"/>
      <c r="J44" s="229"/>
      <c r="K44" s="230"/>
      <c r="L44" s="232"/>
      <c r="M44" s="263"/>
      <c r="N44" s="229"/>
      <c r="O44" s="230"/>
      <c r="P44" s="229"/>
      <c r="Q44" s="233"/>
    </row>
    <row r="45" spans="1:17" s="221" customFormat="1" ht="9" customHeight="1">
      <c r="A45" s="80"/>
      <c r="B45" s="80"/>
      <c r="C45" s="80"/>
      <c r="D45" s="58"/>
      <c r="E45" s="257"/>
      <c r="F45" s="257"/>
      <c r="G45" s="249"/>
      <c r="H45" s="257"/>
      <c r="I45" s="256"/>
      <c r="J45" s="229"/>
      <c r="K45" s="251"/>
      <c r="L45" s="261" t="s">
        <v>39</v>
      </c>
      <c r="M45" s="233"/>
      <c r="N45" s="229"/>
      <c r="O45" s="230"/>
      <c r="P45" s="229"/>
      <c r="Q45" s="233"/>
    </row>
    <row r="46" spans="1:17" s="221" customFormat="1" ht="9" customHeight="1">
      <c r="A46" s="80"/>
      <c r="B46" s="80"/>
      <c r="C46" s="80"/>
      <c r="D46" s="58"/>
      <c r="E46" s="257"/>
      <c r="F46" s="257"/>
      <c r="G46" s="249"/>
      <c r="H46" s="257"/>
      <c r="I46" s="256"/>
      <c r="J46" s="248"/>
      <c r="L46" s="261" t="s">
        <v>105</v>
      </c>
      <c r="M46" s="259"/>
      <c r="N46" s="229"/>
      <c r="O46" s="230"/>
      <c r="P46" s="229"/>
      <c r="Q46" s="233"/>
    </row>
    <row r="47" spans="1:17" s="221" customFormat="1" ht="10.5" customHeight="1">
      <c r="A47" s="237">
        <v>11</v>
      </c>
      <c r="B47" s="244"/>
      <c r="C47" s="244">
        <f>IF($D47="","",IF($F$2="Week 3",VLOOKUP($D47,'[2]Do Main Draw Prep Wk34'!$A$7:$V$23,21),VLOOKUP($D47,'[2]Do Main Draw Prep Fut&amp;Wk12'!$A$7:$V$23,21)))</f>
      </c>
      <c r="D47" s="63"/>
      <c r="E47" s="226"/>
      <c r="F47" s="226"/>
      <c r="G47" s="226"/>
      <c r="H47" s="226"/>
      <c r="I47" s="255"/>
      <c r="J47" s="229"/>
      <c r="K47" s="230"/>
      <c r="L47" s="80" t="s">
        <v>237</v>
      </c>
      <c r="M47" s="230"/>
      <c r="N47" s="231"/>
      <c r="O47" s="230"/>
      <c r="P47" s="229"/>
      <c r="Q47" s="233"/>
    </row>
    <row r="48" spans="1:17" s="221" customFormat="1" ht="12" customHeight="1">
      <c r="A48" s="80"/>
      <c r="B48" s="237"/>
      <c r="C48" s="237"/>
      <c r="D48" s="237"/>
      <c r="E48" s="226"/>
      <c r="F48" s="226"/>
      <c r="G48" s="236"/>
      <c r="H48" s="226"/>
      <c r="I48" s="234"/>
      <c r="J48" s="254"/>
      <c r="K48" s="230"/>
      <c r="L48" s="229"/>
      <c r="M48" s="230"/>
      <c r="N48" s="229"/>
      <c r="O48" s="230"/>
      <c r="P48" s="229"/>
      <c r="Q48" s="233"/>
    </row>
    <row r="49" spans="1:17" s="221" customFormat="1" ht="9" customHeight="1">
      <c r="A49" s="80"/>
      <c r="B49" s="80"/>
      <c r="C49" s="80"/>
      <c r="D49" s="80"/>
      <c r="E49" s="257"/>
      <c r="F49" s="257"/>
      <c r="G49" s="249"/>
      <c r="H49" s="257"/>
      <c r="I49" s="251"/>
      <c r="J49" s="228"/>
      <c r="K49" s="250"/>
      <c r="L49" s="229"/>
      <c r="M49" s="230"/>
      <c r="N49" s="229"/>
      <c r="O49" s="230"/>
      <c r="P49" s="229"/>
      <c r="Q49" s="233"/>
    </row>
    <row r="50" spans="1:17" s="221" customFormat="1" ht="9" customHeight="1">
      <c r="A50" s="80"/>
      <c r="B50" s="80"/>
      <c r="C50" s="80"/>
      <c r="D50" s="80"/>
      <c r="E50" s="257"/>
      <c r="F50" s="257"/>
      <c r="G50" s="249"/>
      <c r="H50" s="257"/>
      <c r="I50" s="262"/>
      <c r="J50" s="261" t="s">
        <v>39</v>
      </c>
      <c r="K50" s="250"/>
      <c r="L50" s="229"/>
      <c r="M50" s="230"/>
      <c r="N50" s="229"/>
      <c r="O50" s="230"/>
      <c r="P50" s="229"/>
      <c r="Q50" s="233"/>
    </row>
    <row r="51" spans="1:17" s="221" customFormat="1" ht="11.25" customHeight="1">
      <c r="A51" s="80"/>
      <c r="B51" s="80"/>
      <c r="C51" s="80"/>
      <c r="D51" s="80"/>
      <c r="E51" s="257"/>
      <c r="F51" s="257"/>
      <c r="G51" s="249"/>
      <c r="H51" s="248"/>
      <c r="J51" s="261" t="s">
        <v>105</v>
      </c>
      <c r="K51" s="234"/>
      <c r="L51" s="229"/>
      <c r="M51" s="230"/>
      <c r="N51" s="229"/>
      <c r="O51" s="230"/>
      <c r="P51" s="229"/>
      <c r="Q51" s="233"/>
    </row>
    <row r="52" spans="1:17" s="221" customFormat="1" ht="9" customHeight="1">
      <c r="A52" s="245">
        <v>12</v>
      </c>
      <c r="B52" s="244"/>
      <c r="C52" s="244" t="e">
        <f>IF(#REF!="","",IF($F$2="Week 3",VLOOKUP(#REF!,'[2]Do Main Draw Prep Wk34'!$A$7:$V$23,21),VLOOKUP(#REF!,'[2]Do Main Draw Prep Fut&amp;Wk12'!$A$7:$V$23,21)))</f>
        <v>#REF!</v>
      </c>
      <c r="D52" s="243"/>
      <c r="E52" s="235"/>
      <c r="F52" s="235"/>
      <c r="G52" s="226"/>
      <c r="H52" s="235"/>
      <c r="I52" s="242"/>
      <c r="J52" s="229"/>
      <c r="K52" s="233"/>
      <c r="L52" s="231"/>
      <c r="M52" s="250"/>
      <c r="N52" s="229"/>
      <c r="O52" s="230"/>
      <c r="P52" s="229"/>
      <c r="Q52" s="233"/>
    </row>
    <row r="53" spans="1:17" s="221" customFormat="1" ht="9" customHeight="1">
      <c r="A53" s="80"/>
      <c r="B53" s="237"/>
      <c r="C53" s="237"/>
      <c r="D53" s="237"/>
      <c r="E53" s="235"/>
      <c r="F53" s="235"/>
      <c r="G53" s="236"/>
      <c r="H53" s="235"/>
      <c r="I53" s="234"/>
      <c r="J53" s="229"/>
      <c r="K53" s="233"/>
      <c r="L53" s="232"/>
      <c r="M53" s="258"/>
      <c r="N53" s="229"/>
      <c r="O53" s="230"/>
      <c r="P53" s="229"/>
      <c r="Q53" s="233"/>
    </row>
    <row r="54" spans="1:17" s="221" customFormat="1" ht="9" customHeight="1">
      <c r="A54" s="80"/>
      <c r="B54" s="80"/>
      <c r="C54" s="80"/>
      <c r="D54" s="80"/>
      <c r="E54" s="257"/>
      <c r="F54" s="257"/>
      <c r="G54" s="249"/>
      <c r="H54" s="257"/>
      <c r="I54" s="256"/>
      <c r="J54" s="229"/>
      <c r="K54" s="233"/>
      <c r="L54" s="229"/>
      <c r="M54" s="251"/>
      <c r="N54" s="244" t="s">
        <v>108</v>
      </c>
      <c r="O54" s="230"/>
      <c r="P54" s="229"/>
      <c r="Q54" s="233"/>
    </row>
    <row r="55" spans="1:17" s="221" customFormat="1" ht="9" customHeight="1">
      <c r="A55" s="80"/>
      <c r="B55" s="80"/>
      <c r="C55" s="80"/>
      <c r="D55" s="80"/>
      <c r="E55" s="257"/>
      <c r="F55" s="257"/>
      <c r="G55" s="249"/>
      <c r="H55" s="257"/>
      <c r="I55" s="256"/>
      <c r="J55" s="229"/>
      <c r="K55" s="233"/>
      <c r="L55" s="248"/>
      <c r="N55" s="244" t="s">
        <v>33</v>
      </c>
      <c r="O55" s="234"/>
      <c r="P55" s="229"/>
      <c r="Q55" s="233"/>
    </row>
    <row r="56" spans="1:17" s="221" customFormat="1" ht="9" customHeight="1">
      <c r="A56" s="237">
        <v>13</v>
      </c>
      <c r="B56" s="244"/>
      <c r="C56" s="244">
        <f>IF($D56="","",IF($F$2="Week 3",VLOOKUP($D56,'[2]Do Main Draw Prep Wk34'!$A$7:$V$23,21),VLOOKUP($D56,'[2]Do Main Draw Prep Fut&amp;Wk12'!$A$7:$V$23,21)))</f>
      </c>
      <c r="D56" s="63"/>
      <c r="E56" s="226"/>
      <c r="F56" s="226"/>
      <c r="G56" s="226"/>
      <c r="H56" s="226"/>
      <c r="I56" s="255"/>
      <c r="J56" s="229"/>
      <c r="K56" s="233"/>
      <c r="L56" s="229"/>
      <c r="M56" s="230"/>
      <c r="N56" s="229" t="s">
        <v>263</v>
      </c>
      <c r="O56" s="233"/>
      <c r="P56" s="229"/>
      <c r="Q56" s="233"/>
    </row>
    <row r="57" spans="1:17" s="221" customFormat="1" ht="9" customHeight="1">
      <c r="A57" s="80"/>
      <c r="B57" s="237"/>
      <c r="C57" s="237"/>
      <c r="D57" s="237"/>
      <c r="E57" s="226"/>
      <c r="F57" s="226"/>
      <c r="G57" s="236"/>
      <c r="H57" s="226"/>
      <c r="I57" s="234"/>
      <c r="J57" s="254"/>
      <c r="K57" s="233"/>
      <c r="L57" s="229"/>
      <c r="M57" s="230"/>
      <c r="N57" s="229"/>
      <c r="O57" s="233"/>
      <c r="P57" s="229"/>
      <c r="Q57" s="233"/>
    </row>
    <row r="58" spans="1:17" s="221" customFormat="1" ht="9" customHeight="1">
      <c r="A58" s="80"/>
      <c r="B58" s="80"/>
      <c r="C58" s="80"/>
      <c r="D58" s="58"/>
      <c r="E58" s="257"/>
      <c r="F58" s="257"/>
      <c r="G58" s="249"/>
      <c r="H58" s="257"/>
      <c r="I58" s="251"/>
      <c r="J58" s="226"/>
      <c r="K58" s="260"/>
      <c r="L58" s="229"/>
      <c r="M58" s="230"/>
      <c r="N58" s="229"/>
      <c r="O58" s="233"/>
      <c r="P58" s="229"/>
      <c r="Q58" s="233"/>
    </row>
    <row r="59" spans="1:17" s="221" customFormat="1" ht="9" customHeight="1">
      <c r="A59" s="80"/>
      <c r="B59" s="80"/>
      <c r="C59" s="80"/>
      <c r="D59" s="58"/>
      <c r="E59" s="257"/>
      <c r="F59" s="257"/>
      <c r="G59" s="249"/>
      <c r="H59" s="248"/>
      <c r="I59" s="247"/>
      <c r="J59" s="226" t="s">
        <v>25</v>
      </c>
      <c r="K59" s="259"/>
      <c r="L59" s="229"/>
      <c r="M59" s="230"/>
      <c r="N59" s="229"/>
      <c r="O59" s="233"/>
      <c r="P59" s="229"/>
      <c r="Q59" s="233"/>
    </row>
    <row r="60" spans="1:17" s="221" customFormat="1" ht="9" customHeight="1">
      <c r="A60" s="80">
        <v>14</v>
      </c>
      <c r="B60" s="244"/>
      <c r="C60" s="244">
        <f>IF($D60="","",IF($F$2="Week 3",VLOOKUP($D60,'[2]Do Main Draw Prep Wk34'!$A$7:$V$23,21),VLOOKUP($D60,'[2]Do Main Draw Prep Fut&amp;Wk12'!$A$7:$V$23,21)))</f>
      </c>
      <c r="D60" s="63"/>
      <c r="E60" s="226"/>
      <c r="F60" s="226"/>
      <c r="G60" s="226"/>
      <c r="H60" s="226"/>
      <c r="I60" s="242"/>
      <c r="J60" s="80"/>
      <c r="K60" s="230"/>
      <c r="L60" s="231"/>
      <c r="M60" s="250"/>
      <c r="N60" s="229"/>
      <c r="O60" s="233"/>
      <c r="P60" s="229"/>
      <c r="Q60" s="233"/>
    </row>
    <row r="61" spans="1:17" s="221" customFormat="1" ht="9" customHeight="1">
      <c r="A61" s="80"/>
      <c r="B61" s="237"/>
      <c r="C61" s="237"/>
      <c r="D61" s="237"/>
      <c r="E61" s="226"/>
      <c r="F61" s="226"/>
      <c r="G61" s="236"/>
      <c r="H61" s="226"/>
      <c r="I61" s="234"/>
      <c r="J61" s="229"/>
      <c r="K61" s="230"/>
      <c r="L61" s="232"/>
      <c r="M61" s="258"/>
      <c r="N61" s="229"/>
      <c r="O61" s="233"/>
      <c r="P61" s="229"/>
      <c r="Q61" s="233"/>
    </row>
    <row r="62" spans="1:17" s="221" customFormat="1" ht="9" customHeight="1">
      <c r="A62" s="80"/>
      <c r="B62" s="80"/>
      <c r="C62" s="80"/>
      <c r="D62" s="58"/>
      <c r="E62" s="257"/>
      <c r="F62" s="257"/>
      <c r="G62" s="249"/>
      <c r="H62" s="257"/>
      <c r="I62" s="256"/>
      <c r="J62" s="229"/>
      <c r="K62" s="251"/>
      <c r="L62" s="244" t="s">
        <v>108</v>
      </c>
      <c r="M62" s="230"/>
      <c r="N62" s="229"/>
      <c r="O62" s="233"/>
      <c r="P62" s="229"/>
      <c r="Q62" s="233"/>
    </row>
    <row r="63" spans="1:17" s="221" customFormat="1" ht="9" customHeight="1">
      <c r="A63" s="80"/>
      <c r="B63" s="80"/>
      <c r="C63" s="80"/>
      <c r="D63" s="58"/>
      <c r="E63" s="257"/>
      <c r="F63" s="257"/>
      <c r="G63" s="249"/>
      <c r="H63" s="257"/>
      <c r="I63" s="256"/>
      <c r="J63" s="248"/>
      <c r="L63" s="244" t="s">
        <v>33</v>
      </c>
      <c r="M63" s="234"/>
      <c r="N63" s="229"/>
      <c r="O63" s="233"/>
      <c r="P63" s="229"/>
      <c r="Q63" s="233"/>
    </row>
    <row r="64" spans="1:17" s="221" customFormat="1" ht="9" customHeight="1">
      <c r="A64" s="237">
        <v>15</v>
      </c>
      <c r="B64" s="244"/>
      <c r="C64" s="244">
        <f>IF($D64="","",IF($F$2="Week 3",VLOOKUP($D64,'[2]Do Main Draw Prep Wk34'!$A$7:$V$23,21),VLOOKUP($D64,'[2]Do Main Draw Prep Fut&amp;Wk12'!$A$7:$V$23,21)))</f>
      </c>
      <c r="D64" s="63"/>
      <c r="E64" s="226"/>
      <c r="F64" s="226"/>
      <c r="G64" s="226"/>
      <c r="H64" s="226"/>
      <c r="I64" s="255"/>
      <c r="J64" s="229"/>
      <c r="K64" s="230"/>
      <c r="L64" s="80"/>
      <c r="M64" s="233"/>
      <c r="N64" s="231"/>
      <c r="O64" s="233"/>
      <c r="P64" s="229"/>
      <c r="Q64" s="233"/>
    </row>
    <row r="65" spans="1:17" s="221" customFormat="1" ht="9" customHeight="1">
      <c r="A65" s="80"/>
      <c r="B65" s="237"/>
      <c r="C65" s="237"/>
      <c r="D65" s="237"/>
      <c r="E65" s="226"/>
      <c r="F65" s="226"/>
      <c r="G65" s="236"/>
      <c r="H65" s="226"/>
      <c r="I65" s="234"/>
      <c r="J65" s="254"/>
      <c r="K65" s="230"/>
      <c r="L65" s="229"/>
      <c r="M65" s="228"/>
      <c r="N65" s="253"/>
      <c r="O65" s="229"/>
      <c r="P65" s="233"/>
      <c r="Q65" s="229"/>
    </row>
    <row r="66" spans="1:19" s="221" customFormat="1" ht="9" customHeight="1">
      <c r="A66" s="80"/>
      <c r="B66" s="80"/>
      <c r="C66" s="80"/>
      <c r="D66" s="80"/>
      <c r="E66" s="240"/>
      <c r="F66" s="240"/>
      <c r="G66" s="252"/>
      <c r="H66" s="240"/>
      <c r="I66" s="251"/>
      <c r="J66" s="244" t="s">
        <v>108</v>
      </c>
      <c r="K66" s="250"/>
      <c r="L66" s="241"/>
      <c r="M66" s="227"/>
      <c r="N66" s="320"/>
      <c r="O66" s="246"/>
      <c r="P66" s="241"/>
      <c r="Q66" s="322"/>
      <c r="R66" s="322"/>
      <c r="S66" s="227"/>
    </row>
    <row r="67" spans="1:19" s="221" customFormat="1" ht="9" customHeight="1">
      <c r="A67" s="80"/>
      <c r="B67" s="80"/>
      <c r="C67" s="80"/>
      <c r="D67" s="80"/>
      <c r="E67" s="229"/>
      <c r="F67" s="229"/>
      <c r="G67" s="249"/>
      <c r="H67" s="248"/>
      <c r="I67" s="247"/>
      <c r="J67" s="244" t="s">
        <v>33</v>
      </c>
      <c r="K67" s="234"/>
      <c r="L67" s="229"/>
      <c r="M67" s="246"/>
      <c r="N67" s="320"/>
      <c r="O67" s="246"/>
      <c r="P67" s="241"/>
      <c r="Q67" s="322"/>
      <c r="R67" s="322"/>
      <c r="S67" s="246"/>
    </row>
    <row r="68" spans="1:19" s="221" customFormat="1" ht="9" customHeight="1">
      <c r="A68" s="245">
        <v>16</v>
      </c>
      <c r="B68" s="244"/>
      <c r="C68" s="244" t="e">
        <f>IF(#REF!="","",IF($F$2="Week 3",VLOOKUP(#REF!,'[2]Do Main Draw Prep Wk34'!$A$7:$V$23,21),VLOOKUP(#REF!,'[2]Do Main Draw Prep Fut&amp;Wk12'!$A$7:$V$23,21)))</f>
        <v>#REF!</v>
      </c>
      <c r="D68" s="243">
        <v>2</v>
      </c>
      <c r="E68" s="244" t="s">
        <v>108</v>
      </c>
      <c r="F68" s="244" t="s">
        <v>109</v>
      </c>
      <c r="G68" s="244"/>
      <c r="H68" s="235"/>
      <c r="I68" s="242"/>
      <c r="J68" s="229"/>
      <c r="K68" s="233"/>
      <c r="L68" s="231"/>
      <c r="M68" s="238"/>
      <c r="N68" s="241"/>
      <c r="O68" s="246"/>
      <c r="P68" s="241"/>
      <c r="Q68" s="320"/>
      <c r="R68" s="322"/>
      <c r="S68" s="238"/>
    </row>
    <row r="69" spans="1:19" s="221" customFormat="1" ht="9" customHeight="1">
      <c r="A69" s="80"/>
      <c r="B69" s="237"/>
      <c r="C69" s="237"/>
      <c r="D69" s="237"/>
      <c r="E69" s="244" t="s">
        <v>33</v>
      </c>
      <c r="F69" s="244" t="s">
        <v>22</v>
      </c>
      <c r="G69" s="270"/>
      <c r="H69" s="235"/>
      <c r="I69" s="234"/>
      <c r="J69" s="229"/>
      <c r="K69" s="233"/>
      <c r="L69" s="232"/>
      <c r="M69" s="227"/>
      <c r="N69" s="253"/>
      <c r="O69" s="246"/>
      <c r="P69" s="241"/>
      <c r="Q69" s="322"/>
      <c r="R69" s="322"/>
      <c r="S69" s="227"/>
    </row>
    <row r="70" spans="1:22" ht="9" customHeight="1">
      <c r="A70" s="80"/>
      <c r="B70" s="220"/>
      <c r="C70" s="220"/>
      <c r="D70" s="219"/>
      <c r="E70" s="216"/>
      <c r="F70" s="216"/>
      <c r="G70" s="225"/>
      <c r="H70" s="216"/>
      <c r="I70" s="217"/>
      <c r="J70" s="216"/>
      <c r="K70" s="215"/>
      <c r="L70" s="223"/>
      <c r="M70" s="227"/>
      <c r="N70" s="241"/>
      <c r="O70" s="224"/>
      <c r="P70" s="223"/>
      <c r="Q70" s="322"/>
      <c r="R70" s="322"/>
      <c r="S70" s="227"/>
      <c r="T70" s="221"/>
      <c r="U70" s="221"/>
      <c r="V70" s="221"/>
    </row>
    <row r="71" spans="1:22" ht="9" customHeight="1">
      <c r="A71" s="80"/>
      <c r="B71" s="220"/>
      <c r="C71" s="220"/>
      <c r="D71" s="219"/>
      <c r="E71" s="216"/>
      <c r="F71" s="216"/>
      <c r="G71" s="225"/>
      <c r="H71" s="216"/>
      <c r="I71" s="217"/>
      <c r="J71" s="216"/>
      <c r="K71" s="215"/>
      <c r="L71" s="216"/>
      <c r="M71" s="224"/>
      <c r="N71" s="241"/>
      <c r="O71" s="224"/>
      <c r="P71" s="223"/>
      <c r="Q71" s="322"/>
      <c r="R71" s="322"/>
      <c r="S71" s="224"/>
      <c r="T71" s="221"/>
      <c r="U71" s="221"/>
      <c r="V71" s="221"/>
    </row>
    <row r="72" spans="1:22" ht="9" customHeight="1">
      <c r="A72" s="80"/>
      <c r="B72" s="220"/>
      <c r="C72" s="220"/>
      <c r="D72" s="219"/>
      <c r="E72" s="216"/>
      <c r="F72" s="216"/>
      <c r="G72" s="225"/>
      <c r="H72" s="216"/>
      <c r="I72" s="217"/>
      <c r="J72" s="216"/>
      <c r="K72" s="215"/>
      <c r="L72" s="216"/>
      <c r="M72" s="224"/>
      <c r="N72" s="224"/>
      <c r="O72" s="223"/>
      <c r="P72" s="321"/>
      <c r="Q72" s="322"/>
      <c r="R72" s="322"/>
      <c r="S72" s="223"/>
      <c r="T72" s="221"/>
      <c r="U72" s="221"/>
      <c r="V72" s="221"/>
    </row>
    <row r="73" spans="1:22" ht="9" customHeight="1">
      <c r="A73" s="80"/>
      <c r="B73" s="220"/>
      <c r="C73" s="220"/>
      <c r="D73" s="219"/>
      <c r="E73" s="216"/>
      <c r="F73" s="216"/>
      <c r="G73" s="225"/>
      <c r="H73" s="216"/>
      <c r="I73" s="217"/>
      <c r="J73" s="216"/>
      <c r="K73" s="215"/>
      <c r="L73" s="216"/>
      <c r="M73" s="224"/>
      <c r="N73" s="223"/>
      <c r="O73" s="224"/>
      <c r="P73" s="223"/>
      <c r="Q73" s="321"/>
      <c r="R73" s="322"/>
      <c r="S73" s="322"/>
      <c r="T73" s="221"/>
      <c r="U73" s="221"/>
      <c r="V73" s="221"/>
    </row>
    <row r="74" spans="1:22" ht="9" customHeight="1">
      <c r="A74" s="80"/>
      <c r="B74" s="220"/>
      <c r="C74" s="220"/>
      <c r="D74" s="219"/>
      <c r="E74" s="216"/>
      <c r="F74" s="216"/>
      <c r="G74" s="225"/>
      <c r="H74" s="216"/>
      <c r="I74" s="217"/>
      <c r="J74" s="216"/>
      <c r="K74" s="215"/>
      <c r="L74" s="216"/>
      <c r="M74" s="224"/>
      <c r="N74" s="223"/>
      <c r="O74" s="224"/>
      <c r="P74" s="223"/>
      <c r="Q74" s="321"/>
      <c r="R74" s="322"/>
      <c r="S74" s="322"/>
      <c r="T74" s="221"/>
      <c r="U74" s="221"/>
      <c r="V74" s="221"/>
    </row>
    <row r="75" spans="1:22" ht="18">
      <c r="A75" s="80"/>
      <c r="B75" s="220"/>
      <c r="C75" s="220"/>
      <c r="D75" s="219"/>
      <c r="E75" s="216"/>
      <c r="F75" s="216"/>
      <c r="G75" s="218"/>
      <c r="H75" s="216"/>
      <c r="I75" s="217"/>
      <c r="J75" s="216"/>
      <c r="K75" s="215"/>
      <c r="L75" s="214"/>
      <c r="M75" s="213"/>
      <c r="N75" s="323"/>
      <c r="O75" s="324"/>
      <c r="P75" s="323"/>
      <c r="Q75" s="324"/>
      <c r="R75" s="325"/>
      <c r="S75" s="325"/>
      <c r="T75" s="212"/>
      <c r="U75" s="212"/>
      <c r="V75" s="212"/>
    </row>
    <row r="76" spans="5:12" ht="15.75">
      <c r="E76" s="99" t="s">
        <v>121</v>
      </c>
      <c r="F76" s="99"/>
      <c r="G76" s="99"/>
      <c r="H76" s="99"/>
      <c r="I76" s="211"/>
      <c r="K76" s="99" t="s">
        <v>101</v>
      </c>
      <c r="L76" s="99"/>
    </row>
    <row r="77" spans="5:12" ht="15.75">
      <c r="E77" s="99"/>
      <c r="F77" s="99"/>
      <c r="G77" s="99"/>
      <c r="H77" s="99"/>
      <c r="I77" s="211"/>
      <c r="J77" s="99"/>
      <c r="K77" s="211"/>
      <c r="L77" s="99"/>
    </row>
    <row r="78" spans="5:14" ht="15.75">
      <c r="E78" s="99" t="s">
        <v>202</v>
      </c>
      <c r="F78" s="99"/>
      <c r="G78" s="99"/>
      <c r="H78" s="99"/>
      <c r="I78" s="211"/>
      <c r="J78" s="326" t="s">
        <v>102</v>
      </c>
      <c r="K78" s="100" t="s">
        <v>102</v>
      </c>
      <c r="L78" s="326"/>
      <c r="M78" s="326"/>
      <c r="N78" s="326"/>
    </row>
    <row r="79" spans="5:12" ht="15.75">
      <c r="E79" s="99"/>
      <c r="F79" s="99"/>
      <c r="G79" s="99"/>
      <c r="H79" s="99"/>
      <c r="I79" s="211"/>
      <c r="K79" s="99"/>
      <c r="L79" s="99"/>
    </row>
    <row r="82" spans="5:12" ht="12.75">
      <c r="E82" s="179"/>
      <c r="J82" s="318" t="s">
        <v>215</v>
      </c>
      <c r="K82" s="318"/>
      <c r="L82" s="318"/>
    </row>
  </sheetData>
  <sheetProtection/>
  <mergeCells count="4">
    <mergeCell ref="G1:N1"/>
    <mergeCell ref="G2:P2"/>
    <mergeCell ref="A4:C4"/>
    <mergeCell ref="J82:L82"/>
  </mergeCells>
  <conditionalFormatting sqref="G15 G27 G11 G19 G31 G35 G39 G43 G47 G56 G60 G64">
    <cfRule type="expression" priority="127" dxfId="1" stopIfTrue="1">
      <formula>$C11=""</formula>
    </cfRule>
    <cfRule type="expression" priority="128" dxfId="24" stopIfTrue="1">
      <formula>AND($D11&lt;3,$C11&gt;0)</formula>
    </cfRule>
  </conditionalFormatting>
  <conditionalFormatting sqref="E11 E15 E19 E27 E31 E35 E39 E43 E47 E56 E60 E64">
    <cfRule type="expression" priority="129" dxfId="1" stopIfTrue="1">
      <formula>OR(E11="Bye",C11="")</formula>
    </cfRule>
    <cfRule type="expression" priority="130" dxfId="0" stopIfTrue="1">
      <formula>AND($D11&lt;5,$C11&gt;0)</formula>
    </cfRule>
  </conditionalFormatting>
  <conditionalFormatting sqref="F11 F15 F19 F27 F31 F35 F39 F43 F47 F56 F60 F64">
    <cfRule type="expression" priority="131" dxfId="1" stopIfTrue="1">
      <formula>$C11=""</formula>
    </cfRule>
    <cfRule type="expression" priority="132" dxfId="24" stopIfTrue="1">
      <formula>AND($D11&lt;5,$C11&gt;0)</formula>
    </cfRule>
  </conditionalFormatting>
  <conditionalFormatting sqref="H11 H15 H19 H27 H31 H35 H39 H47 H56 H60 H64">
    <cfRule type="expression" priority="133" dxfId="1" stopIfTrue="1">
      <formula>$C11=""</formula>
    </cfRule>
    <cfRule type="expression" priority="134" dxfId="0" stopIfTrue="1">
      <formula>AND($D11&lt;5,$C11&gt;0)</formula>
    </cfRule>
  </conditionalFormatting>
  <conditionalFormatting sqref="E12 E16 E20 E28 E32 E36 E40 E44 E48 E57 E61 E65">
    <cfRule type="expression" priority="135" dxfId="1" stopIfTrue="1">
      <formula>$C11=""</formula>
    </cfRule>
    <cfRule type="expression" priority="136" dxfId="24" stopIfTrue="1">
      <formula>AND($D11&lt;5,$C11&gt;0)</formula>
    </cfRule>
  </conditionalFormatting>
  <conditionalFormatting sqref="F12 H12 F16 H16 F20 H20 F28 H28 F32 H32 F36 H36 F40 H40 F44 F48 H48 F57 H57 F61 H61 F65 H65">
    <cfRule type="expression" priority="137" dxfId="1" stopIfTrue="1">
      <formula>$C11=""</formula>
    </cfRule>
    <cfRule type="expression" priority="138" dxfId="0" stopIfTrue="1">
      <formula>AND($D11&lt;5,$C11&gt;0)</formula>
    </cfRule>
  </conditionalFormatting>
  <conditionalFormatting sqref="D11 D15 D19 D27 D31 D35 D39 D43 D47 D56 D60 D64">
    <cfRule type="expression" priority="139" dxfId="237" stopIfTrue="1">
      <formula>OR(AND($C11="",$D11&gt;0),$E11="Bye")</formula>
    </cfRule>
    <cfRule type="expression" priority="140" dxfId="24" stopIfTrue="1">
      <formula>AND($D11&gt;0,$D11&lt;5,$C11&gt;0)</formula>
    </cfRule>
    <cfRule type="expression" priority="141" dxfId="235" stopIfTrue="1">
      <formula>$D11&gt;0</formula>
    </cfRule>
  </conditionalFormatting>
  <conditionalFormatting sqref="B7 B64 B11 B15 B19 B23 B27 B31 B35 B39 B43 B47 B52 B56 B60 B68">
    <cfRule type="cellIs" priority="142" dxfId="234" operator="equal" stopIfTrue="1">
      <formula>"DA"</formula>
    </cfRule>
  </conditionalFormatting>
  <conditionalFormatting sqref="J63">
    <cfRule type="expression" priority="143" dxfId="140" stopIfTrue="1">
      <formula>AND($N$1="CU",J63="Umpire")</formula>
    </cfRule>
    <cfRule type="expression" priority="144" dxfId="139" stopIfTrue="1">
      <formula>AND($N$1="CU",J63&lt;&gt;"Umpire",#REF!&lt;&gt;"")</formula>
    </cfRule>
    <cfRule type="expression" priority="145" dxfId="138" stopIfTrue="1">
      <formula>AND($N$1="CU",J63&lt;&gt;"Umpire")</formula>
    </cfRule>
  </conditionalFormatting>
  <conditionalFormatting sqref="M69">
    <cfRule type="expression" priority="146" dxfId="0" stopIfTrue="1">
      <formula>#REF!="as"</formula>
    </cfRule>
    <cfRule type="expression" priority="147" dxfId="0" stopIfTrue="1">
      <formula>#REF!="bs"</formula>
    </cfRule>
  </conditionalFormatting>
  <conditionalFormatting sqref="M70">
    <cfRule type="expression" priority="148" dxfId="0" stopIfTrue="1">
      <formula>#REF!="as"</formula>
    </cfRule>
    <cfRule type="expression" priority="149" dxfId="0" stopIfTrue="1">
      <formula>#REF!="bs"</formula>
    </cfRule>
  </conditionalFormatting>
  <conditionalFormatting sqref="H42">
    <cfRule type="expression" priority="150" dxfId="140" stopIfTrue="1">
      <formula>AND($N$1="CU",H42="Umpire")</formula>
    </cfRule>
    <cfRule type="expression" priority="151" dxfId="139" stopIfTrue="1">
      <formula>AND($N$1="CU",H42&lt;&gt;"Umpire",#REF!&lt;&gt;"")</formula>
    </cfRule>
    <cfRule type="expression" priority="152" dxfId="138" stopIfTrue="1">
      <formula>AND($N$1="CU",H42&lt;&gt;"Umpire")</formula>
    </cfRule>
  </conditionalFormatting>
  <conditionalFormatting sqref="J46">
    <cfRule type="expression" priority="153" dxfId="140" stopIfTrue="1">
      <formula>AND($N$1="CU",J46="Umpire")</formula>
    </cfRule>
    <cfRule type="expression" priority="154" dxfId="139" stopIfTrue="1">
      <formula>AND($N$1="CU",J46&lt;&gt;"Umpire",#REF!&lt;&gt;"")</formula>
    </cfRule>
    <cfRule type="expression" priority="155" dxfId="138" stopIfTrue="1">
      <formula>AND($N$1="CU",J46&lt;&gt;"Umpire")</formula>
    </cfRule>
  </conditionalFormatting>
  <conditionalFormatting sqref="L55">
    <cfRule type="expression" priority="156" dxfId="140" stopIfTrue="1">
      <formula>AND($N$1="CU",L55="Umpire")</formula>
    </cfRule>
    <cfRule type="expression" priority="157" dxfId="139" stopIfTrue="1">
      <formula>AND($N$1="CU",L55&lt;&gt;"Umpire",#REF!&lt;&gt;"")</formula>
    </cfRule>
    <cfRule type="expression" priority="158" dxfId="138" stopIfTrue="1">
      <formula>AND($N$1="CU",L55&lt;&gt;"Umpire")</formula>
    </cfRule>
  </conditionalFormatting>
  <conditionalFormatting sqref="J30 H34">
    <cfRule type="expression" priority="159" dxfId="140" stopIfTrue="1">
      <formula>AND($N$1="CU",H30="Umpire")</formula>
    </cfRule>
    <cfRule type="expression" priority="160" dxfId="139" stopIfTrue="1">
      <formula>AND($N$1="CU",H30&lt;&gt;"Umpire",#REF!&lt;&gt;"")</formula>
    </cfRule>
    <cfRule type="expression" priority="161" dxfId="138" stopIfTrue="1">
      <formula>AND($N$1="CU",H30&lt;&gt;"Umpire")</formula>
    </cfRule>
  </conditionalFormatting>
  <conditionalFormatting sqref="N38">
    <cfRule type="expression" priority="162" dxfId="140" stopIfTrue="1">
      <formula>AND($N$1="CU",N38="Umpire")</formula>
    </cfRule>
    <cfRule type="expression" priority="163" dxfId="139" stopIfTrue="1">
      <formula>AND($N$1="CU",N38&lt;&gt;"Umpire",#REF!&lt;&gt;"")</formula>
    </cfRule>
    <cfRule type="expression" priority="164" dxfId="138" stopIfTrue="1">
      <formula>AND($N$1="CU",N38&lt;&gt;"Umpire")</formula>
    </cfRule>
  </conditionalFormatting>
  <conditionalFormatting sqref="H26">
    <cfRule type="expression" priority="165" dxfId="140" stopIfTrue="1">
      <formula>AND($N$1="CU",H26="Umpire")</formula>
    </cfRule>
    <cfRule type="expression" priority="166" dxfId="139" stopIfTrue="1">
      <formula>AND($N$1="CU",H26&lt;&gt;"Umpire",#REF!&lt;&gt;"")</formula>
    </cfRule>
    <cfRule type="expression" priority="167" dxfId="138" stopIfTrue="1">
      <formula>AND($N$1="CU",H26&lt;&gt;"Umpire")</formula>
    </cfRule>
  </conditionalFormatting>
  <conditionalFormatting sqref="M65">
    <cfRule type="expression" priority="168" dxfId="0" stopIfTrue="1">
      <formula>#REF!="as"</formula>
    </cfRule>
    <cfRule type="expression" priority="169" dxfId="0" stopIfTrue="1">
      <formula>#REF!="bs"</formula>
    </cfRule>
  </conditionalFormatting>
  <conditionalFormatting sqref="M66">
    <cfRule type="expression" priority="170" dxfId="0" stopIfTrue="1">
      <formula>#REF!="as"</formula>
    </cfRule>
    <cfRule type="expression" priority="171" dxfId="0" stopIfTrue="1">
      <formula>#REF!="bs"</formula>
    </cfRule>
  </conditionalFormatting>
  <conditionalFormatting sqref="H10">
    <cfRule type="expression" priority="172" dxfId="140" stopIfTrue="1">
      <formula>AND($N$1="CU",H10="Umpire")</formula>
    </cfRule>
    <cfRule type="expression" priority="173" dxfId="139" stopIfTrue="1">
      <formula>AND($N$1="CU",H10&lt;&gt;"Umpire",#REF!&lt;&gt;"")</formula>
    </cfRule>
    <cfRule type="expression" priority="174" dxfId="138" stopIfTrue="1">
      <formula>AND($N$1="CU",H10&lt;&gt;"Umpire")</formula>
    </cfRule>
  </conditionalFormatting>
  <conditionalFormatting sqref="J14">
    <cfRule type="expression" priority="175" dxfId="140" stopIfTrue="1">
      <formula>AND($N$1="CU",J14="Umpire")</formula>
    </cfRule>
    <cfRule type="expression" priority="176" dxfId="139" stopIfTrue="1">
      <formula>AND($N$1="CU",J14&lt;&gt;"Umpire",#REF!&lt;&gt;"")</formula>
    </cfRule>
    <cfRule type="expression" priority="177" dxfId="138" stopIfTrue="1">
      <formula>AND($N$1="CU",J14&lt;&gt;"Umpire")</formula>
    </cfRule>
  </conditionalFormatting>
  <conditionalFormatting sqref="H18">
    <cfRule type="expression" priority="178" dxfId="140" stopIfTrue="1">
      <formula>AND($N$1="CU",H18="Umpire")</formula>
    </cfRule>
    <cfRule type="expression" priority="179" dxfId="139" stopIfTrue="1">
      <formula>AND($N$1="CU",H18&lt;&gt;"Umpire",#REF!&lt;&gt;"")</formula>
    </cfRule>
    <cfRule type="expression" priority="180" dxfId="138" stopIfTrue="1">
      <formula>AND($N$1="CU",H18&lt;&gt;"Umpire")</formula>
    </cfRule>
  </conditionalFormatting>
  <conditionalFormatting sqref="L22">
    <cfRule type="expression" priority="181" dxfId="140" stopIfTrue="1">
      <formula>AND($N$1="CU",L22="Umpire")</formula>
    </cfRule>
    <cfRule type="expression" priority="182" dxfId="139" stopIfTrue="1">
      <formula>AND($N$1="CU",L22&lt;&gt;"Umpire",#REF!&lt;&gt;"")</formula>
    </cfRule>
    <cfRule type="expression" priority="183" dxfId="138" stopIfTrue="1">
      <formula>AND($N$1="CU",L22&lt;&gt;"Umpire")</formula>
    </cfRule>
  </conditionalFormatting>
  <conditionalFormatting sqref="G68">
    <cfRule type="expression" priority="184" dxfId="1" stopIfTrue="1">
      <formula>$C68=""</formula>
    </cfRule>
    <cfRule type="expression" priority="185" dxfId="24" stopIfTrue="1">
      <formula>AND(#REF!&lt;3,$C68&gt;0)</formula>
    </cfRule>
  </conditionalFormatting>
  <conditionalFormatting sqref="E68 E8">
    <cfRule type="expression" priority="186" dxfId="1" stopIfTrue="1">
      <formula>OR(E8="Bye",C8="")</formula>
    </cfRule>
    <cfRule type="expression" priority="187" dxfId="0" stopIfTrue="1">
      <formula>AND(#REF!&lt;5,$C8&gt;0)</formula>
    </cfRule>
  </conditionalFormatting>
  <conditionalFormatting sqref="F68">
    <cfRule type="expression" priority="188" dxfId="1" stopIfTrue="1">
      <formula>$C68=""</formula>
    </cfRule>
    <cfRule type="expression" priority="189" dxfId="24" stopIfTrue="1">
      <formula>AND(#REF!&lt;5,$C68&gt;0)</formula>
    </cfRule>
  </conditionalFormatting>
  <conditionalFormatting sqref="H68">
    <cfRule type="expression" priority="190" dxfId="1" stopIfTrue="1">
      <formula>$C68=""</formula>
    </cfRule>
    <cfRule type="expression" priority="191" dxfId="0" stopIfTrue="1">
      <formula>AND(#REF!&lt;5,$C68&gt;0)</formula>
    </cfRule>
  </conditionalFormatting>
  <conditionalFormatting sqref="E69">
    <cfRule type="expression" priority="192" dxfId="1" stopIfTrue="1">
      <formula>$C68=""</formula>
    </cfRule>
    <cfRule type="expression" priority="193" dxfId="24" stopIfTrue="1">
      <formula>AND(#REF!&lt;5,$C68&gt;0)</formula>
    </cfRule>
  </conditionalFormatting>
  <conditionalFormatting sqref="F69 H69">
    <cfRule type="expression" priority="194" dxfId="1" stopIfTrue="1">
      <formula>$C68=""</formula>
    </cfRule>
    <cfRule type="expression" priority="195" dxfId="0" stopIfTrue="1">
      <formula>AND(#REF!&lt;5,$C68&gt;0)</formula>
    </cfRule>
  </conditionalFormatting>
  <conditionalFormatting sqref="G52">
    <cfRule type="expression" priority="196" dxfId="1" stopIfTrue="1">
      <formula>$C52=""</formula>
    </cfRule>
    <cfRule type="expression" priority="197" dxfId="24" stopIfTrue="1">
      <formula>AND(#REF!&lt;3,$C52&gt;0)</formula>
    </cfRule>
  </conditionalFormatting>
  <conditionalFormatting sqref="E52 E7">
    <cfRule type="expression" priority="198" dxfId="1" stopIfTrue="1">
      <formula>OR(E7="Bye",C7="")</formula>
    </cfRule>
    <cfRule type="expression" priority="199" dxfId="0" stopIfTrue="1">
      <formula>AND(#REF!&lt;5,$C7&gt;0)</formula>
    </cfRule>
  </conditionalFormatting>
  <conditionalFormatting sqref="F52">
    <cfRule type="expression" priority="200" dxfId="1" stopIfTrue="1">
      <formula>$C52=""</formula>
    </cfRule>
    <cfRule type="expression" priority="201" dxfId="24" stopIfTrue="1">
      <formula>AND(#REF!&lt;5,$C52&gt;0)</formula>
    </cfRule>
  </conditionalFormatting>
  <conditionalFormatting sqref="H52">
    <cfRule type="expression" priority="202" dxfId="1" stopIfTrue="1">
      <formula>$C52=""</formula>
    </cfRule>
    <cfRule type="expression" priority="203" dxfId="0" stopIfTrue="1">
      <formula>AND(#REF!&lt;5,$C52&gt;0)</formula>
    </cfRule>
  </conditionalFormatting>
  <conditionalFormatting sqref="E53">
    <cfRule type="expression" priority="204" dxfId="1" stopIfTrue="1">
      <formula>$C52=""</formula>
    </cfRule>
    <cfRule type="expression" priority="205" dxfId="24" stopIfTrue="1">
      <formula>AND(#REF!&lt;5,$C52&gt;0)</formula>
    </cfRule>
  </conditionalFormatting>
  <conditionalFormatting sqref="F53 H53">
    <cfRule type="expression" priority="206" dxfId="1" stopIfTrue="1">
      <formula>$C52=""</formula>
    </cfRule>
    <cfRule type="expression" priority="207" dxfId="0" stopIfTrue="1">
      <formula>AND(#REF!&lt;5,$C52&gt;0)</formula>
    </cfRule>
  </conditionalFormatting>
  <conditionalFormatting sqref="G23">
    <cfRule type="expression" priority="208" dxfId="1" stopIfTrue="1">
      <formula>$C23=""</formula>
    </cfRule>
    <cfRule type="expression" priority="209" dxfId="24" stopIfTrue="1">
      <formula>AND(#REF!&lt;3,$C23&gt;0)</formula>
    </cfRule>
  </conditionalFormatting>
  <conditionalFormatting sqref="E23">
    <cfRule type="expression" priority="210" dxfId="1" stopIfTrue="1">
      <formula>OR(E23="Bye",C23="")</formula>
    </cfRule>
    <cfRule type="expression" priority="211" dxfId="0" stopIfTrue="1">
      <formula>AND(#REF!&lt;5,$C23&gt;0)</formula>
    </cfRule>
  </conditionalFormatting>
  <conditionalFormatting sqref="F23">
    <cfRule type="expression" priority="212" dxfId="1" stopIfTrue="1">
      <formula>$C23=""</formula>
    </cfRule>
    <cfRule type="expression" priority="213" dxfId="24" stopIfTrue="1">
      <formula>AND(#REF!&lt;5,$C23&gt;0)</formula>
    </cfRule>
  </conditionalFormatting>
  <conditionalFormatting sqref="H23">
    <cfRule type="expression" priority="214" dxfId="1" stopIfTrue="1">
      <formula>$C23=""</formula>
    </cfRule>
    <cfRule type="expression" priority="215" dxfId="0" stopIfTrue="1">
      <formula>AND(#REF!&lt;5,$C23&gt;0)</formula>
    </cfRule>
  </conditionalFormatting>
  <conditionalFormatting sqref="E24">
    <cfRule type="expression" priority="216" dxfId="1" stopIfTrue="1">
      <formula>$C23=""</formula>
    </cfRule>
    <cfRule type="expression" priority="217" dxfId="24" stopIfTrue="1">
      <formula>AND(#REF!&lt;5,$C23&gt;0)</formula>
    </cfRule>
  </conditionalFormatting>
  <conditionalFormatting sqref="F24 H24">
    <cfRule type="expression" priority="218" dxfId="1" stopIfTrue="1">
      <formula>$C23=""</formula>
    </cfRule>
    <cfRule type="expression" priority="219" dxfId="0" stopIfTrue="1">
      <formula>AND(#REF!&lt;5,$C23&gt;0)</formula>
    </cfRule>
  </conditionalFormatting>
  <conditionalFormatting sqref="G7">
    <cfRule type="expression" priority="220" dxfId="1" stopIfTrue="1">
      <formula>$C7=""</formula>
    </cfRule>
    <cfRule type="expression" priority="221" dxfId="24" stopIfTrue="1">
      <formula>AND(#REF!&lt;3,$C7&gt;0)</formula>
    </cfRule>
  </conditionalFormatting>
  <conditionalFormatting sqref="F7">
    <cfRule type="expression" priority="222" dxfId="1" stopIfTrue="1">
      <formula>$C7=""</formula>
    </cfRule>
    <cfRule type="expression" priority="223" dxfId="24" stopIfTrue="1">
      <formula>AND(#REF!&lt;5,$C7&gt;0)</formula>
    </cfRule>
  </conditionalFormatting>
  <conditionalFormatting sqref="H7">
    <cfRule type="expression" priority="224" dxfId="1" stopIfTrue="1">
      <formula>$C7=""</formula>
    </cfRule>
    <cfRule type="expression" priority="225" dxfId="0" stopIfTrue="1">
      <formula>AND(#REF!&lt;5,$C7&gt;0)</formula>
    </cfRule>
  </conditionalFormatting>
  <conditionalFormatting sqref="F8 H8">
    <cfRule type="expression" priority="226" dxfId="1" stopIfTrue="1">
      <formula>$C7=""</formula>
    </cfRule>
    <cfRule type="expression" priority="227" dxfId="0" stopIfTrue="1">
      <formula>AND(#REF!&lt;5,$C7&gt;0)</formula>
    </cfRule>
  </conditionalFormatting>
  <conditionalFormatting sqref="H51">
    <cfRule type="expression" priority="228" dxfId="140" stopIfTrue="1">
      <formula>AND($N$1="CU",H51="Umpire")</formula>
    </cfRule>
    <cfRule type="expression" priority="229" dxfId="139" stopIfTrue="1">
      <formula>AND($N$1="CU",H51&lt;&gt;"Umpire",#REF!&lt;&gt;"")</formula>
    </cfRule>
    <cfRule type="expression" priority="230" dxfId="138" stopIfTrue="1">
      <formula>AND($N$1="CU",H51&lt;&gt;"Umpire")</formula>
    </cfRule>
  </conditionalFormatting>
  <conditionalFormatting sqref="J49">
    <cfRule type="expression" priority="231" dxfId="0" stopIfTrue="1">
      <formula>#REF!="as"</formula>
    </cfRule>
    <cfRule type="expression" priority="232" dxfId="0" stopIfTrue="1">
      <formula>#REF!="bs"</formula>
    </cfRule>
  </conditionalFormatting>
  <conditionalFormatting sqref="H67">
    <cfRule type="expression" priority="233" dxfId="140" stopIfTrue="1">
      <formula>AND($N$1="CU",H67="Umpire")</formula>
    </cfRule>
    <cfRule type="expression" priority="234" dxfId="139" stopIfTrue="1">
      <formula>AND($N$1="CU",H67&lt;&gt;"Umpire",#REF!&lt;&gt;"")</formula>
    </cfRule>
    <cfRule type="expression" priority="235" dxfId="138" stopIfTrue="1">
      <formula>AND($N$1="CU",H67&lt;&gt;"Umpire")</formula>
    </cfRule>
  </conditionalFormatting>
  <conditionalFormatting sqref="H59">
    <cfRule type="expression" priority="236" dxfId="140" stopIfTrue="1">
      <formula>AND($N$1="CU",H59="Umpire")</formula>
    </cfRule>
    <cfRule type="expression" priority="237" dxfId="139" stopIfTrue="1">
      <formula>AND($N$1="CU",H59&lt;&gt;"Umpire",#REF!&lt;&gt;"")</formula>
    </cfRule>
    <cfRule type="expression" priority="238" dxfId="138" stopIfTrue="1">
      <formula>AND($N$1="CU",H59&lt;&gt;"Umpire")</formula>
    </cfRule>
  </conditionalFormatting>
  <conditionalFormatting sqref="S69">
    <cfRule type="expression" priority="121" dxfId="0" stopIfTrue="1">
      <formula>#REF!="as"</formula>
    </cfRule>
    <cfRule type="expression" priority="122" dxfId="0" stopIfTrue="1">
      <formula>#REF!="bs"</formula>
    </cfRule>
  </conditionalFormatting>
  <conditionalFormatting sqref="S70">
    <cfRule type="expression" priority="123" dxfId="0" stopIfTrue="1">
      <formula>#REF!="as"</formula>
    </cfRule>
    <cfRule type="expression" priority="124" dxfId="0" stopIfTrue="1">
      <formula>#REF!="bs"</formula>
    </cfRule>
  </conditionalFormatting>
  <conditionalFormatting sqref="S66">
    <cfRule type="expression" priority="125" dxfId="0" stopIfTrue="1">
      <formula>#REF!="as"</formula>
    </cfRule>
    <cfRule type="expression" priority="126" dxfId="0" stopIfTrue="1">
      <formula>#REF!="bs"</formula>
    </cfRule>
  </conditionalFormatting>
  <conditionalFormatting sqref="H43">
    <cfRule type="expression" priority="117" dxfId="1" stopIfTrue="1">
      <formula>$C43=""</formula>
    </cfRule>
    <cfRule type="expression" priority="118" dxfId="0" stopIfTrue="1">
      <formula>AND($D43&lt;5,$C43&gt;0)</formula>
    </cfRule>
  </conditionalFormatting>
  <conditionalFormatting sqref="H44">
    <cfRule type="expression" priority="119" dxfId="1" stopIfTrue="1">
      <formula>$C43=""</formula>
    </cfRule>
    <cfRule type="expression" priority="120" dxfId="0" stopIfTrue="1">
      <formula>AND($D43&lt;5,$C43&gt;0)</formula>
    </cfRule>
  </conditionalFormatting>
  <conditionalFormatting sqref="J50">
    <cfRule type="expression" priority="111" dxfId="1" stopIfTrue="1">
      <formula>OR(J50="Bye",H50="")</formula>
    </cfRule>
    <cfRule type="expression" priority="112" dxfId="0" stopIfTrue="1">
      <formula>AND(#REF!&lt;5,$C50&gt;0)</formula>
    </cfRule>
  </conditionalFormatting>
  <conditionalFormatting sqref="J51">
    <cfRule type="expression" priority="113" dxfId="1" stopIfTrue="1">
      <formula>$C50=""</formula>
    </cfRule>
    <cfRule type="expression" priority="114" dxfId="24" stopIfTrue="1">
      <formula>AND(#REF!&lt;5,$C50&gt;0)</formula>
    </cfRule>
  </conditionalFormatting>
  <conditionalFormatting sqref="J41">
    <cfRule type="expression" priority="107" dxfId="1" stopIfTrue="1">
      <formula>OR(J41="Bye",H41="")</formula>
    </cfRule>
    <cfRule type="expression" priority="108" dxfId="0" stopIfTrue="1">
      <formula>AND($D41&lt;5,$C41&gt;0)</formula>
    </cfRule>
  </conditionalFormatting>
  <conditionalFormatting sqref="J42">
    <cfRule type="expression" priority="109" dxfId="1" stopIfTrue="1">
      <formula>$C41=""</formula>
    </cfRule>
    <cfRule type="expression" priority="110" dxfId="24" stopIfTrue="1">
      <formula>AND($D41&lt;5,$C41&gt;0)</formula>
    </cfRule>
  </conditionalFormatting>
  <conditionalFormatting sqref="J17">
    <cfRule type="expression" priority="103" dxfId="1" stopIfTrue="1">
      <formula>OR(J17="Bye",H17="")</formula>
    </cfRule>
    <cfRule type="expression" priority="104" dxfId="0" stopIfTrue="1">
      <formula>AND($D17&lt;5,$C17&gt;0)</formula>
    </cfRule>
  </conditionalFormatting>
  <conditionalFormatting sqref="J18">
    <cfRule type="expression" priority="105" dxfId="1" stopIfTrue="1">
      <formula>$C17=""</formula>
    </cfRule>
    <cfRule type="expression" priority="106" dxfId="24" stopIfTrue="1">
      <formula>AND($D17&lt;5,$C17&gt;0)</formula>
    </cfRule>
  </conditionalFormatting>
  <conditionalFormatting sqref="J25">
    <cfRule type="expression" priority="99" dxfId="1" stopIfTrue="1">
      <formula>OR(J25="Bye",H25="")</formula>
    </cfRule>
    <cfRule type="expression" priority="100" dxfId="0" stopIfTrue="1">
      <formula>AND(#REF!&lt;5,$C25&gt;0)</formula>
    </cfRule>
  </conditionalFormatting>
  <conditionalFormatting sqref="J26">
    <cfRule type="expression" priority="101" dxfId="1" stopIfTrue="1">
      <formula>$C25=""</formula>
    </cfRule>
    <cfRule type="expression" priority="102" dxfId="24" stopIfTrue="1">
      <formula>AND(#REF!&lt;5,$C25&gt;0)</formula>
    </cfRule>
  </conditionalFormatting>
  <conditionalFormatting sqref="J33">
    <cfRule type="expression" priority="95" dxfId="1" stopIfTrue="1">
      <formula>OR(J33="Bye",H33="")</formula>
    </cfRule>
    <cfRule type="expression" priority="96" dxfId="0" stopIfTrue="1">
      <formula>AND($D33&lt;5,$C33&gt;0)</formula>
    </cfRule>
  </conditionalFormatting>
  <conditionalFormatting sqref="J34">
    <cfRule type="expression" priority="97" dxfId="1" stopIfTrue="1">
      <formula>$C33=""</formula>
    </cfRule>
    <cfRule type="expression" priority="98" dxfId="24" stopIfTrue="1">
      <formula>AND($D33&lt;5,$C33&gt;0)</formula>
    </cfRule>
  </conditionalFormatting>
  <conditionalFormatting sqref="J58">
    <cfRule type="expression" priority="91" dxfId="1" stopIfTrue="1">
      <formula>OR(J58="Bye",H58="")</formula>
    </cfRule>
    <cfRule type="expression" priority="92" dxfId="0" stopIfTrue="1">
      <formula>AND($D58&lt;5,$C58&gt;0)</formula>
    </cfRule>
  </conditionalFormatting>
  <conditionalFormatting sqref="J59">
    <cfRule type="expression" priority="93" dxfId="1" stopIfTrue="1">
      <formula>$C58=""</formula>
    </cfRule>
    <cfRule type="expression" priority="94" dxfId="24" stopIfTrue="1">
      <formula>AND($D58&lt;5,$C58&gt;0)</formula>
    </cfRule>
  </conditionalFormatting>
  <conditionalFormatting sqref="N66">
    <cfRule type="expression" priority="67" dxfId="1" stopIfTrue="1">
      <formula>OR(N66="Bye",L66="")</formula>
    </cfRule>
    <cfRule type="expression" priority="68" dxfId="0" stopIfTrue="1">
      <formula>AND(#REF!&lt;5,$C66&gt;0)</formula>
    </cfRule>
  </conditionalFormatting>
  <conditionalFormatting sqref="N67">
    <cfRule type="expression" priority="69" dxfId="1" stopIfTrue="1">
      <formula>$C66=""</formula>
    </cfRule>
    <cfRule type="expression" priority="70" dxfId="24" stopIfTrue="1">
      <formula>AND(#REF!&lt;5,$C66&gt;0)</formula>
    </cfRule>
  </conditionalFormatting>
  <conditionalFormatting sqref="N70">
    <cfRule type="expression" priority="59" dxfId="1" stopIfTrue="1">
      <formula>OR(N70="Bye",L70="")</formula>
    </cfRule>
    <cfRule type="expression" priority="60" dxfId="0" stopIfTrue="1">
      <formula>AND($D70&lt;5,$C70&gt;0)</formula>
    </cfRule>
  </conditionalFormatting>
  <conditionalFormatting sqref="N71">
    <cfRule type="expression" priority="61" dxfId="1" stopIfTrue="1">
      <formula>$C70=""</formula>
    </cfRule>
    <cfRule type="expression" priority="62" dxfId="24" stopIfTrue="1">
      <formula>AND($D70&lt;5,$C70&gt;0)</formula>
    </cfRule>
  </conditionalFormatting>
  <conditionalFormatting sqref="P67">
    <cfRule type="expression" priority="51" dxfId="1" stopIfTrue="1">
      <formula>OR(P67="Bye",N67="")</formula>
    </cfRule>
    <cfRule type="expression" priority="52" dxfId="0" stopIfTrue="1">
      <formula>AND($D67&lt;5,$C67&gt;0)</formula>
    </cfRule>
  </conditionalFormatting>
  <conditionalFormatting sqref="P68">
    <cfRule type="expression" priority="53" dxfId="1" stopIfTrue="1">
      <formula>$C67=""</formula>
    </cfRule>
    <cfRule type="expression" priority="54" dxfId="24" stopIfTrue="1">
      <formula>AND($D67&lt;5,$C67&gt;0)</formula>
    </cfRule>
  </conditionalFormatting>
  <conditionalFormatting sqref="J10">
    <cfRule type="expression" priority="41" dxfId="1" stopIfTrue="1">
      <formula>OR(J10="Bye",H10="")</formula>
    </cfRule>
    <cfRule type="expression" priority="42" dxfId="0" stopIfTrue="1">
      <formula>AND(#REF!&lt;5,$C10&gt;0)</formula>
    </cfRule>
  </conditionalFormatting>
  <conditionalFormatting sqref="J9">
    <cfRule type="expression" priority="43" dxfId="1" stopIfTrue="1">
      <formula>OR(J9="Bye",H9="")</formula>
    </cfRule>
    <cfRule type="expression" priority="44" dxfId="0" stopIfTrue="1">
      <formula>AND(#REF!&lt;5,$C9&gt;0)</formula>
    </cfRule>
  </conditionalFormatting>
  <conditionalFormatting sqref="J66">
    <cfRule type="expression" priority="37" dxfId="1" stopIfTrue="1">
      <formula>OR(J66="Bye",H66="")</formula>
    </cfRule>
    <cfRule type="expression" priority="38" dxfId="0" stopIfTrue="1">
      <formula>AND(#REF!&lt;5,$C66&gt;0)</formula>
    </cfRule>
  </conditionalFormatting>
  <conditionalFormatting sqref="J67">
    <cfRule type="expression" priority="39" dxfId="1" stopIfTrue="1">
      <formula>$C66=""</formula>
    </cfRule>
    <cfRule type="expression" priority="40" dxfId="24" stopIfTrue="1">
      <formula>AND(#REF!&lt;5,$C66&gt;0)</formula>
    </cfRule>
  </conditionalFormatting>
  <conditionalFormatting sqref="L62">
    <cfRule type="expression" priority="29" dxfId="1" stopIfTrue="1">
      <formula>OR(L62="Bye",J62="")</formula>
    </cfRule>
    <cfRule type="expression" priority="30" dxfId="0" stopIfTrue="1">
      <formula>AND(#REF!&lt;5,$C62&gt;0)</formula>
    </cfRule>
  </conditionalFormatting>
  <conditionalFormatting sqref="L63">
    <cfRule type="expression" priority="31" dxfId="1" stopIfTrue="1">
      <formula>$C62=""</formula>
    </cfRule>
    <cfRule type="expression" priority="32" dxfId="24" stopIfTrue="1">
      <formula>AND(#REF!&lt;5,$C62&gt;0)</formula>
    </cfRule>
  </conditionalFormatting>
  <conditionalFormatting sqref="L29">
    <cfRule type="expression" priority="21" dxfId="1" stopIfTrue="1">
      <formula>OR(L29="Bye",J29="")</formula>
    </cfRule>
    <cfRule type="expression" priority="22" dxfId="0" stopIfTrue="1">
      <formula>AND($D29&lt;5,$C29&gt;0)</formula>
    </cfRule>
  </conditionalFormatting>
  <conditionalFormatting sqref="L30">
    <cfRule type="expression" priority="23" dxfId="1" stopIfTrue="1">
      <formula>$C29=""</formula>
    </cfRule>
    <cfRule type="expression" priority="24" dxfId="24" stopIfTrue="1">
      <formula>AND($D29&lt;5,$C29&gt;0)</formula>
    </cfRule>
  </conditionalFormatting>
  <conditionalFormatting sqref="L14">
    <cfRule type="expression" priority="17" dxfId="1" stopIfTrue="1">
      <formula>OR(L14="Bye",J14="")</formula>
    </cfRule>
    <cfRule type="expression" priority="18" dxfId="0" stopIfTrue="1">
      <formula>AND(#REF!&lt;5,$C14&gt;0)</formula>
    </cfRule>
  </conditionalFormatting>
  <conditionalFormatting sqref="L13">
    <cfRule type="expression" priority="19" dxfId="1" stopIfTrue="1">
      <formula>OR(L13="Bye",J13="")</formula>
    </cfRule>
    <cfRule type="expression" priority="20" dxfId="0" stopIfTrue="1">
      <formula>AND(#REF!&lt;5,$C13&gt;0)</formula>
    </cfRule>
  </conditionalFormatting>
  <conditionalFormatting sqref="L45">
    <cfRule type="expression" priority="13" dxfId="1" stopIfTrue="1">
      <formula>OR(L45="Bye",J45="")</formula>
    </cfRule>
    <cfRule type="expression" priority="14" dxfId="0" stopIfTrue="1">
      <formula>AND(#REF!&lt;5,$C45&gt;0)</formula>
    </cfRule>
  </conditionalFormatting>
  <conditionalFormatting sqref="L46">
    <cfRule type="expression" priority="15" dxfId="1" stopIfTrue="1">
      <formula>$C45=""</formula>
    </cfRule>
    <cfRule type="expression" priority="16" dxfId="24" stopIfTrue="1">
      <formula>AND(#REF!&lt;5,$C45&gt;0)</formula>
    </cfRule>
  </conditionalFormatting>
  <conditionalFormatting sqref="N22">
    <cfRule type="expression" priority="9" dxfId="1" stopIfTrue="1">
      <formula>OR(N22="Bye",L22="")</formula>
    </cfRule>
    <cfRule type="expression" priority="10" dxfId="0" stopIfTrue="1">
      <formula>AND(#REF!&lt;5,$C22&gt;0)</formula>
    </cfRule>
  </conditionalFormatting>
  <conditionalFormatting sqref="N21">
    <cfRule type="expression" priority="11" dxfId="1" stopIfTrue="1">
      <formula>OR(N21="Bye",L21="")</formula>
    </cfRule>
    <cfRule type="expression" priority="12" dxfId="0" stopIfTrue="1">
      <formula>AND(#REF!&lt;5,$C21&gt;0)</formula>
    </cfRule>
  </conditionalFormatting>
  <conditionalFormatting sqref="N54">
    <cfRule type="expression" priority="5" dxfId="1" stopIfTrue="1">
      <formula>OR(N54="Bye",L54="")</formula>
    </cfRule>
    <cfRule type="expression" priority="6" dxfId="0" stopIfTrue="1">
      <formula>AND(#REF!&lt;5,$C54&gt;0)</formula>
    </cfRule>
  </conditionalFormatting>
  <conditionalFormatting sqref="N55">
    <cfRule type="expression" priority="7" dxfId="1" stopIfTrue="1">
      <formula>$C54=""</formula>
    </cfRule>
    <cfRule type="expression" priority="8" dxfId="24" stopIfTrue="1">
      <formula>AND(#REF!&lt;5,$C54&gt;0)</formula>
    </cfRule>
  </conditionalFormatting>
  <conditionalFormatting sqref="P37">
    <cfRule type="expression" priority="1" dxfId="1" stopIfTrue="1">
      <formula>OR(P37="Bye",N37="")</formula>
    </cfRule>
    <cfRule type="expression" priority="2" dxfId="0" stopIfTrue="1">
      <formula>AND(#REF!&lt;5,$C37&gt;0)</formula>
    </cfRule>
  </conditionalFormatting>
  <conditionalFormatting sqref="P38">
    <cfRule type="expression" priority="3" dxfId="1" stopIfTrue="1">
      <formula>$C37=""</formula>
    </cfRule>
    <cfRule type="expression" priority="4" dxfId="24" stopIfTrue="1">
      <formula>AND(#REF!&lt;5,$C37&gt;0)</formula>
    </cfRule>
  </conditionalFormatting>
  <dataValidations count="1">
    <dataValidation type="list" allowBlank="1" showInputMessage="1" sqref="H10 H18 H26 H34 H42 H51 H59 H67 J63 J46 L55 N38 J30 L22 J14">
      <formula1>$T$7:$T$18</formula1>
    </dataValidation>
  </dataValidations>
  <printOptions horizontalCentered="1"/>
  <pageMargins left="0" right="0" top="0.3937007874015748" bottom="0.3937007874015748" header="0" footer="0"/>
  <pageSetup horizontalDpi="300" verticalDpi="300" orientation="portrait" paperSize="9" scale="93" r:id="rId1"/>
</worksheet>
</file>

<file path=xl/worksheets/sheet7.xml><?xml version="1.0" encoding="utf-8"?>
<worksheet xmlns="http://schemas.openxmlformats.org/spreadsheetml/2006/main" xmlns:r="http://schemas.openxmlformats.org/officeDocument/2006/relationships">
  <sheetPr codeName="Sheet37"/>
  <dimension ref="A1:V82"/>
  <sheetViews>
    <sheetView showGridLines="0" showZeros="0" zoomScale="110" zoomScaleNormal="110" zoomScalePageLayoutView="0" workbookViewId="0" topLeftCell="D43">
      <selection activeCell="P70" sqref="P70"/>
    </sheetView>
  </sheetViews>
  <sheetFormatPr defaultColWidth="9.140625" defaultRowHeight="12.75"/>
  <cols>
    <col min="1" max="1" width="3.28125" style="92" customWidth="1"/>
    <col min="2" max="2" width="4.8515625" style="92" customWidth="1"/>
    <col min="3" max="3" width="0.13671875" style="92" customWidth="1"/>
    <col min="4" max="4" width="4.28125" style="92" customWidth="1"/>
    <col min="5" max="5" width="15.7109375" style="92" customWidth="1"/>
    <col min="6" max="6" width="2.7109375" style="92" customWidth="1"/>
    <col min="7" max="7" width="7.7109375" style="92" customWidth="1"/>
    <col min="8" max="8" width="5.8515625" style="92" customWidth="1"/>
    <col min="9" max="9" width="4.57421875" style="210" customWidth="1"/>
    <col min="10" max="10" width="12.140625" style="92" customWidth="1"/>
    <col min="11" max="11" width="1.7109375" style="210" customWidth="1"/>
    <col min="12" max="12" width="10.7109375" style="92" customWidth="1"/>
    <col min="13" max="13" width="3.57421875" style="209" customWidth="1"/>
    <col min="14" max="14" width="10.7109375" style="92" customWidth="1"/>
    <col min="15" max="15" width="1.7109375" style="210" customWidth="1"/>
    <col min="16" max="16" width="9.8515625" style="92" customWidth="1"/>
    <col min="17" max="17" width="6.140625" style="209" customWidth="1"/>
    <col min="18" max="18" width="0" style="92" hidden="1" customWidth="1"/>
    <col min="19" max="19" width="8.57421875" style="92" customWidth="1"/>
    <col min="20" max="20" width="7.140625" style="92" hidden="1" customWidth="1"/>
    <col min="21" max="16384" width="9.140625" style="92" customWidth="1"/>
  </cols>
  <sheetData>
    <row r="1" spans="1:17" s="301" customFormat="1" ht="21.75" customHeight="1">
      <c r="A1" s="305"/>
      <c r="B1" s="304"/>
      <c r="C1" s="303"/>
      <c r="D1" s="304" t="s">
        <v>216</v>
      </c>
      <c r="E1" s="303"/>
      <c r="F1" s="303"/>
      <c r="G1" s="317" t="s">
        <v>62</v>
      </c>
      <c r="H1" s="317"/>
      <c r="I1" s="317"/>
      <c r="J1" s="317"/>
      <c r="K1" s="317"/>
      <c r="L1" s="317"/>
      <c r="M1" s="317"/>
      <c r="N1" s="317"/>
      <c r="O1" s="5"/>
      <c r="P1" s="8"/>
      <c r="Q1" s="302"/>
    </row>
    <row r="2" spans="1:17" s="295" customFormat="1" ht="15">
      <c r="A2" s="300">
        <f>'[2]Week SetUp'!$A$8</f>
        <v>0</v>
      </c>
      <c r="B2" s="299"/>
      <c r="C2" s="179"/>
      <c r="D2" s="297" t="s">
        <v>211</v>
      </c>
      <c r="E2" s="179"/>
      <c r="F2" s="298">
        <f>'[2]Week SetUp'!$C$8</f>
        <v>0</v>
      </c>
      <c r="G2" s="309" t="s">
        <v>63</v>
      </c>
      <c r="H2" s="309"/>
      <c r="I2" s="309"/>
      <c r="J2" s="309"/>
      <c r="K2" s="309"/>
      <c r="L2" s="309"/>
      <c r="M2" s="309"/>
      <c r="N2" s="309"/>
      <c r="O2" s="309"/>
      <c r="P2" s="309"/>
      <c r="Q2" s="296"/>
    </row>
    <row r="3" spans="1:17" s="272" customFormat="1" ht="11.25" customHeight="1">
      <c r="A3" s="252"/>
      <c r="B3" s="252"/>
      <c r="C3" s="252"/>
      <c r="D3" s="252" t="s">
        <v>217</v>
      </c>
      <c r="E3" s="252"/>
      <c r="F3" s="252"/>
      <c r="G3" s="252"/>
      <c r="H3" s="252"/>
      <c r="I3" s="292"/>
      <c r="J3" s="294" t="s">
        <v>213</v>
      </c>
      <c r="K3" s="294"/>
      <c r="L3" s="293"/>
      <c r="M3" s="292"/>
      <c r="N3" s="252" t="s">
        <v>121</v>
      </c>
      <c r="O3" s="292"/>
      <c r="P3" s="252"/>
      <c r="Q3" s="291"/>
    </row>
    <row r="4" spans="1:17" s="283" customFormat="1" ht="11.25" customHeight="1" thickBot="1">
      <c r="A4" s="316"/>
      <c r="B4" s="316"/>
      <c r="C4" s="316"/>
      <c r="D4" s="285"/>
      <c r="E4" s="285"/>
      <c r="F4" s="23"/>
      <c r="G4" s="290"/>
      <c r="H4" s="285"/>
      <c r="I4" s="286"/>
      <c r="J4" s="289"/>
      <c r="K4" s="288"/>
      <c r="L4" s="287" t="str">
        <f>'[2]Week SetUp'!$C$12</f>
        <v> </v>
      </c>
      <c r="M4" s="286"/>
      <c r="N4" s="285" t="s">
        <v>214</v>
      </c>
      <c r="O4" s="286"/>
      <c r="P4" s="285"/>
      <c r="Q4" s="284"/>
    </row>
    <row r="5" spans="1:17" s="272" customFormat="1" ht="9.75">
      <c r="A5" s="282"/>
      <c r="B5" s="279" t="s">
        <v>3</v>
      </c>
      <c r="C5" s="279" t="str">
        <f>IF(OR(F2="Week 3",F2="Masters"),"CP","Rank")</f>
        <v>Rank</v>
      </c>
      <c r="D5" s="279" t="s">
        <v>5</v>
      </c>
      <c r="E5" s="281" t="s">
        <v>210</v>
      </c>
      <c r="F5" s="281" t="s">
        <v>209</v>
      </c>
      <c r="G5" s="281"/>
      <c r="H5" s="281" t="s">
        <v>8</v>
      </c>
      <c r="I5" s="281"/>
      <c r="J5" s="279" t="s">
        <v>10</v>
      </c>
      <c r="K5" s="280"/>
      <c r="L5" s="279" t="s">
        <v>11</v>
      </c>
      <c r="M5" s="280"/>
      <c r="N5" s="279" t="s">
        <v>12</v>
      </c>
      <c r="O5" s="280"/>
      <c r="P5" s="279" t="s">
        <v>208</v>
      </c>
      <c r="Q5" s="278"/>
    </row>
    <row r="6" spans="1:17" s="272" customFormat="1" ht="3.75" customHeight="1" thickBot="1">
      <c r="A6" s="277"/>
      <c r="B6" s="274"/>
      <c r="C6" s="274"/>
      <c r="D6" s="274"/>
      <c r="E6" s="276"/>
      <c r="F6" s="276"/>
      <c r="G6" s="249"/>
      <c r="H6" s="276"/>
      <c r="I6" s="275"/>
      <c r="J6" s="274"/>
      <c r="K6" s="275"/>
      <c r="L6" s="274"/>
      <c r="M6" s="275"/>
      <c r="N6" s="274"/>
      <c r="O6" s="275"/>
      <c r="P6" s="274"/>
      <c r="Q6" s="273"/>
    </row>
    <row r="7" spans="1:20" s="221" customFormat="1" ht="10.5" customHeight="1">
      <c r="A7" s="267">
        <v>1</v>
      </c>
      <c r="B7" s="235"/>
      <c r="C7" s="235"/>
      <c r="D7" s="243">
        <v>1</v>
      </c>
      <c r="E7" s="244" t="s">
        <v>150</v>
      </c>
      <c r="F7" s="244" t="s">
        <v>151</v>
      </c>
      <c r="G7" s="244"/>
      <c r="H7" s="226"/>
      <c r="I7" s="255"/>
      <c r="J7" s="229"/>
      <c r="K7" s="233"/>
      <c r="L7" s="229"/>
      <c r="M7" s="233"/>
      <c r="N7" s="229"/>
      <c r="O7" s="233"/>
      <c r="P7" s="229"/>
      <c r="Q7" s="233"/>
      <c r="T7" s="271" t="str">
        <f>'[2]Officials'!P24</f>
        <v>Umpire</v>
      </c>
    </row>
    <row r="8" spans="1:20" s="221" customFormat="1" ht="9" customHeight="1">
      <c r="A8" s="80"/>
      <c r="B8" s="237"/>
      <c r="C8" s="237"/>
      <c r="D8" s="237"/>
      <c r="E8" s="244" t="s">
        <v>146</v>
      </c>
      <c r="F8" s="244" t="s">
        <v>147</v>
      </c>
      <c r="G8" s="270"/>
      <c r="H8" s="226"/>
      <c r="I8" s="234"/>
      <c r="J8" s="254"/>
      <c r="K8" s="233"/>
      <c r="L8" s="229"/>
      <c r="M8" s="233"/>
      <c r="N8" s="229"/>
      <c r="O8" s="233"/>
      <c r="P8" s="229"/>
      <c r="Q8" s="233"/>
      <c r="T8" s="269" t="str">
        <f>'[2]Officials'!P25</f>
        <v> </v>
      </c>
    </row>
    <row r="9" spans="1:20" s="221" customFormat="1" ht="9" customHeight="1">
      <c r="A9" s="80"/>
      <c r="B9" s="80"/>
      <c r="C9" s="80"/>
      <c r="D9" s="80"/>
      <c r="E9" s="257"/>
      <c r="F9" s="257"/>
      <c r="G9" s="249"/>
      <c r="H9" s="257"/>
      <c r="I9" s="251"/>
      <c r="J9" s="244" t="s">
        <v>150</v>
      </c>
      <c r="K9" s="260"/>
      <c r="L9" s="229"/>
      <c r="M9" s="233"/>
      <c r="N9" s="229"/>
      <c r="O9" s="233"/>
      <c r="P9" s="229"/>
      <c r="Q9" s="233"/>
      <c r="T9" s="269" t="str">
        <f>'[2]Officials'!P26</f>
        <v> </v>
      </c>
    </row>
    <row r="10" spans="1:20" s="221" customFormat="1" ht="9" customHeight="1">
      <c r="A10" s="80"/>
      <c r="B10" s="80"/>
      <c r="C10" s="80"/>
      <c r="D10" s="80"/>
      <c r="E10" s="257"/>
      <c r="F10" s="257"/>
      <c r="G10" s="249"/>
      <c r="H10" s="248"/>
      <c r="I10" s="247"/>
      <c r="J10" s="244" t="s">
        <v>146</v>
      </c>
      <c r="K10" s="259"/>
      <c r="L10" s="229"/>
      <c r="M10" s="233"/>
      <c r="N10" s="229"/>
      <c r="O10" s="233"/>
      <c r="P10" s="229"/>
      <c r="Q10" s="233"/>
      <c r="T10" s="269" t="str">
        <f>'[2]Officials'!P27</f>
        <v> </v>
      </c>
    </row>
    <row r="11" spans="1:20" s="221" customFormat="1" ht="9" customHeight="1">
      <c r="A11" s="80">
        <v>2</v>
      </c>
      <c r="B11" s="244"/>
      <c r="C11" s="244"/>
      <c r="D11" s="63">
        <v>1</v>
      </c>
      <c r="E11" s="226" t="s">
        <v>25</v>
      </c>
      <c r="F11" s="226"/>
      <c r="G11" s="235"/>
      <c r="H11" s="226"/>
      <c r="I11" s="242"/>
      <c r="J11" s="229"/>
      <c r="K11" s="230"/>
      <c r="L11" s="231"/>
      <c r="M11" s="260"/>
      <c r="N11" s="229"/>
      <c r="O11" s="233"/>
      <c r="P11" s="229"/>
      <c r="Q11" s="233"/>
      <c r="T11" s="269" t="str">
        <f>'[2]Officials'!P28</f>
        <v> </v>
      </c>
    </row>
    <row r="12" spans="1:20" s="221" customFormat="1" ht="9" customHeight="1">
      <c r="A12" s="80"/>
      <c r="B12" s="237"/>
      <c r="C12" s="237"/>
      <c r="D12" s="237"/>
      <c r="E12" s="226"/>
      <c r="F12" s="226"/>
      <c r="G12" s="270"/>
      <c r="H12" s="226"/>
      <c r="I12" s="234"/>
      <c r="J12" s="229"/>
      <c r="K12" s="230"/>
      <c r="L12" s="232"/>
      <c r="M12" s="263"/>
      <c r="N12" s="229"/>
      <c r="O12" s="233"/>
      <c r="P12" s="229"/>
      <c r="Q12" s="233"/>
      <c r="T12" s="269" t="str">
        <f>'[2]Officials'!P29</f>
        <v> </v>
      </c>
    </row>
    <row r="13" spans="1:20" s="221" customFormat="1" ht="9" customHeight="1">
      <c r="A13" s="80"/>
      <c r="B13" s="80"/>
      <c r="C13" s="80"/>
      <c r="D13" s="58"/>
      <c r="E13" s="257"/>
      <c r="F13" s="257"/>
      <c r="G13" s="249"/>
      <c r="H13" s="257"/>
      <c r="I13" s="256"/>
      <c r="J13" s="229"/>
      <c r="K13" s="251"/>
      <c r="L13" s="244" t="s">
        <v>150</v>
      </c>
      <c r="M13" s="233"/>
      <c r="N13" s="229"/>
      <c r="O13" s="233"/>
      <c r="P13" s="229"/>
      <c r="Q13" s="233"/>
      <c r="T13" s="269" t="str">
        <f>'[2]Officials'!P30</f>
        <v> </v>
      </c>
    </row>
    <row r="14" spans="1:20" s="221" customFormat="1" ht="9" customHeight="1">
      <c r="A14" s="80"/>
      <c r="B14" s="80"/>
      <c r="C14" s="80"/>
      <c r="D14" s="58"/>
      <c r="E14" s="257"/>
      <c r="F14" s="257"/>
      <c r="G14" s="249"/>
      <c r="H14" s="257"/>
      <c r="I14" s="256"/>
      <c r="J14" s="248"/>
      <c r="L14" s="244" t="s">
        <v>146</v>
      </c>
      <c r="M14" s="259"/>
      <c r="N14" s="229"/>
      <c r="O14" s="233"/>
      <c r="P14" s="229"/>
      <c r="Q14" s="233"/>
      <c r="T14" s="269" t="str">
        <f>'[2]Officials'!P31</f>
        <v> </v>
      </c>
    </row>
    <row r="15" spans="1:20" s="221" customFormat="1" ht="9" customHeight="1">
      <c r="A15" s="237">
        <v>3</v>
      </c>
      <c r="B15" s="244"/>
      <c r="C15" s="244">
        <f>IF($D15="","",IF($F$2="Week 3",VLOOKUP($D15,'[2]Do Main Draw Prep Wk34'!$A$7:$V$23,21),VLOOKUP($D15,'[2]Do Main Draw Prep Fut&amp;Wk12'!$A$7:$V$23,21)))</f>
      </c>
      <c r="D15" s="63"/>
      <c r="E15" s="226" t="s">
        <v>172</v>
      </c>
      <c r="F15" s="226"/>
      <c r="G15" s="226"/>
      <c r="H15" s="226"/>
      <c r="I15" s="255"/>
      <c r="J15" s="229"/>
      <c r="K15" s="230"/>
      <c r="L15" s="80" t="s">
        <v>186</v>
      </c>
      <c r="M15" s="230"/>
      <c r="N15" s="231"/>
      <c r="O15" s="233"/>
      <c r="P15" s="229"/>
      <c r="Q15" s="233"/>
      <c r="T15" s="269" t="str">
        <f>'[2]Officials'!P32</f>
        <v> </v>
      </c>
    </row>
    <row r="16" spans="1:20" s="221" customFormat="1" ht="9" customHeight="1">
      <c r="A16" s="80"/>
      <c r="B16" s="237"/>
      <c r="C16" s="237"/>
      <c r="D16" s="237"/>
      <c r="E16" s="226" t="s">
        <v>159</v>
      </c>
      <c r="F16" s="226"/>
      <c r="G16" s="236"/>
      <c r="H16" s="226"/>
      <c r="I16" s="234"/>
      <c r="J16" s="254"/>
      <c r="K16" s="230"/>
      <c r="L16" s="229"/>
      <c r="M16" s="230"/>
      <c r="N16" s="229"/>
      <c r="O16" s="233"/>
      <c r="P16" s="229"/>
      <c r="Q16" s="233"/>
      <c r="T16" s="269" t="str">
        <f>'[2]Officials'!P33</f>
        <v> </v>
      </c>
    </row>
    <row r="17" spans="1:20" s="221" customFormat="1" ht="9" customHeight="1">
      <c r="A17" s="80"/>
      <c r="B17" s="80"/>
      <c r="C17" s="80"/>
      <c r="D17" s="58"/>
      <c r="E17" s="257"/>
      <c r="F17" s="257"/>
      <c r="G17" s="249"/>
      <c r="H17" s="257"/>
      <c r="I17" s="251"/>
      <c r="J17" s="226" t="s">
        <v>172</v>
      </c>
      <c r="K17" s="250"/>
      <c r="L17" s="229"/>
      <c r="M17" s="230"/>
      <c r="N17" s="229"/>
      <c r="O17" s="233"/>
      <c r="P17" s="229"/>
      <c r="Q17" s="233"/>
      <c r="T17" s="269" t="str">
        <f>'[2]Officials'!P34</f>
        <v> </v>
      </c>
    </row>
    <row r="18" spans="1:20" s="221" customFormat="1" ht="9" customHeight="1" thickBot="1">
      <c r="A18" s="80"/>
      <c r="B18" s="80"/>
      <c r="C18" s="80"/>
      <c r="D18" s="58"/>
      <c r="E18" s="257"/>
      <c r="F18" s="257"/>
      <c r="G18" s="249"/>
      <c r="H18" s="248"/>
      <c r="J18" s="226" t="s">
        <v>159</v>
      </c>
      <c r="K18" s="234"/>
      <c r="L18" s="229"/>
      <c r="M18" s="230"/>
      <c r="N18" s="229"/>
      <c r="O18" s="233"/>
      <c r="P18" s="229"/>
      <c r="Q18" s="233"/>
      <c r="T18" s="268" t="str">
        <f>'[2]Officials'!P35</f>
        <v>None</v>
      </c>
    </row>
    <row r="19" spans="1:17" s="221" customFormat="1" ht="9" customHeight="1">
      <c r="A19" s="80">
        <v>4</v>
      </c>
      <c r="B19" s="244"/>
      <c r="C19" s="244">
        <f>IF($D19="","",IF($F$2="Week 3",VLOOKUP($D19,'[2]Do Main Draw Prep Wk34'!$A$7:$V$23,21),VLOOKUP($D19,'[2]Do Main Draw Prep Fut&amp;Wk12'!$A$7:$V$23,21)))</f>
      </c>
      <c r="D19" s="63"/>
      <c r="E19" s="226" t="s">
        <v>155</v>
      </c>
      <c r="F19" s="226"/>
      <c r="G19" s="226"/>
      <c r="H19" s="226"/>
      <c r="I19" s="242"/>
      <c r="J19" s="80" t="s">
        <v>190</v>
      </c>
      <c r="K19" s="233"/>
      <c r="L19" s="231"/>
      <c r="M19" s="250"/>
      <c r="N19" s="229"/>
      <c r="O19" s="233"/>
      <c r="P19" s="229"/>
      <c r="Q19" s="233"/>
    </row>
    <row r="20" spans="1:17" s="221" customFormat="1" ht="9" customHeight="1">
      <c r="A20" s="80"/>
      <c r="B20" s="237"/>
      <c r="C20" s="237"/>
      <c r="D20" s="237"/>
      <c r="E20" s="266" t="s">
        <v>196</v>
      </c>
      <c r="F20" s="226"/>
      <c r="G20" s="236"/>
      <c r="H20" s="226"/>
      <c r="I20" s="234"/>
      <c r="J20" s="80"/>
      <c r="K20" s="233"/>
      <c r="L20" s="232"/>
      <c r="M20" s="258"/>
      <c r="N20" s="229"/>
      <c r="O20" s="233"/>
      <c r="P20" s="229"/>
      <c r="Q20" s="233"/>
    </row>
    <row r="21" spans="1:17" s="221" customFormat="1" ht="9" customHeight="1">
      <c r="A21" s="80"/>
      <c r="B21" s="80"/>
      <c r="C21" s="80"/>
      <c r="D21" s="80"/>
      <c r="E21" s="257"/>
      <c r="F21" s="257"/>
      <c r="G21" s="249"/>
      <c r="H21" s="257"/>
      <c r="I21" s="256"/>
      <c r="J21" s="229"/>
      <c r="K21" s="233"/>
      <c r="L21" s="229"/>
      <c r="M21" s="251"/>
      <c r="N21" s="244" t="s">
        <v>150</v>
      </c>
      <c r="O21" s="233"/>
      <c r="P21" s="229"/>
      <c r="Q21" s="233"/>
    </row>
    <row r="22" spans="1:17" s="221" customFormat="1" ht="9" customHeight="1">
      <c r="A22" s="80"/>
      <c r="B22" s="80"/>
      <c r="C22" s="80"/>
      <c r="D22" s="80"/>
      <c r="E22" s="257"/>
      <c r="F22" s="257"/>
      <c r="G22" s="249"/>
      <c r="H22" s="257"/>
      <c r="I22" s="256"/>
      <c r="J22" s="229"/>
      <c r="K22" s="233"/>
      <c r="L22" s="248"/>
      <c r="N22" s="244" t="s">
        <v>146</v>
      </c>
      <c r="O22" s="259"/>
      <c r="P22" s="229"/>
      <c r="Q22" s="233"/>
    </row>
    <row r="23" spans="1:17" s="221" customFormat="1" ht="9" customHeight="1">
      <c r="A23" s="267">
        <v>5</v>
      </c>
      <c r="B23" s="244"/>
      <c r="C23" s="244" t="e">
        <f>IF(#REF!="","",IF($F$2="Week 3",VLOOKUP(#REF!,'[2]Do Main Draw Prep Wk34'!$A$7:$V$23,21),VLOOKUP(#REF!,'[2]Do Main Draw Prep Fut&amp;Wk12'!$A$7:$V$23,21)))</f>
        <v>#REF!</v>
      </c>
      <c r="D23" s="243">
        <v>3</v>
      </c>
      <c r="E23" s="235" t="s">
        <v>221</v>
      </c>
      <c r="F23" s="235" t="s">
        <v>158</v>
      </c>
      <c r="G23" s="235"/>
      <c r="H23" s="235"/>
      <c r="I23" s="255"/>
      <c r="J23" s="229"/>
      <c r="K23" s="233"/>
      <c r="L23" s="229"/>
      <c r="M23" s="230"/>
      <c r="N23" s="80" t="s">
        <v>204</v>
      </c>
      <c r="O23" s="230"/>
      <c r="P23" s="229"/>
      <c r="Q23" s="233"/>
    </row>
    <row r="24" spans="1:17" s="221" customFormat="1" ht="9" customHeight="1">
      <c r="A24" s="80"/>
      <c r="B24" s="237"/>
      <c r="C24" s="237"/>
      <c r="D24" s="237"/>
      <c r="E24" s="235" t="s">
        <v>178</v>
      </c>
      <c r="F24" s="235" t="s">
        <v>54</v>
      </c>
      <c r="G24" s="236"/>
      <c r="H24" s="235"/>
      <c r="I24" s="234"/>
      <c r="J24" s="254"/>
      <c r="K24" s="233"/>
      <c r="L24" s="229"/>
      <c r="M24" s="230"/>
      <c r="N24" s="229"/>
      <c r="O24" s="230"/>
      <c r="P24" s="229"/>
      <c r="Q24" s="233"/>
    </row>
    <row r="25" spans="1:17" s="221" customFormat="1" ht="9" customHeight="1">
      <c r="A25" s="80"/>
      <c r="B25" s="80"/>
      <c r="C25" s="80"/>
      <c r="D25" s="80"/>
      <c r="E25" s="257"/>
      <c r="F25" s="257"/>
      <c r="G25" s="249"/>
      <c r="H25" s="257"/>
      <c r="I25" s="251"/>
      <c r="J25" s="235" t="s">
        <v>221</v>
      </c>
      <c r="K25" s="260"/>
      <c r="L25" s="229"/>
      <c r="M25" s="230"/>
      <c r="N25" s="229"/>
      <c r="O25" s="230"/>
      <c r="P25" s="229"/>
      <c r="Q25" s="233"/>
    </row>
    <row r="26" spans="1:17" s="221" customFormat="1" ht="9" customHeight="1">
      <c r="A26" s="80"/>
      <c r="B26" s="80"/>
      <c r="C26" s="80"/>
      <c r="D26" s="80"/>
      <c r="E26" s="257"/>
      <c r="F26" s="257"/>
      <c r="G26" s="249"/>
      <c r="H26" s="248"/>
      <c r="J26" s="235" t="s">
        <v>178</v>
      </c>
      <c r="K26" s="259"/>
      <c r="L26" s="229"/>
      <c r="M26" s="230"/>
      <c r="N26" s="229"/>
      <c r="O26" s="230"/>
      <c r="P26" s="229"/>
      <c r="Q26" s="233"/>
    </row>
    <row r="27" spans="1:17" s="221" customFormat="1" ht="9" customHeight="1">
      <c r="A27" s="80">
        <v>6</v>
      </c>
      <c r="B27" s="244"/>
      <c r="C27" s="244">
        <f>IF($D27="","",IF($F$2="Week 3",VLOOKUP($D27,'[2]Do Main Draw Prep Wk34'!$A$7:$V$23,21),VLOOKUP($D27,'[2]Do Main Draw Prep Fut&amp;Wk12'!$A$7:$V$23,21)))</f>
      </c>
      <c r="D27" s="63"/>
      <c r="E27" s="226" t="s">
        <v>25</v>
      </c>
      <c r="F27" s="226"/>
      <c r="G27" s="226"/>
      <c r="H27" s="226"/>
      <c r="I27" s="242"/>
      <c r="J27" s="229"/>
      <c r="K27" s="230"/>
      <c r="L27" s="231"/>
      <c r="M27" s="250"/>
      <c r="N27" s="229"/>
      <c r="O27" s="230"/>
      <c r="P27" s="229"/>
      <c r="Q27" s="233"/>
    </row>
    <row r="28" spans="1:17" s="221" customFormat="1" ht="9" customHeight="1">
      <c r="A28" s="80"/>
      <c r="B28" s="237"/>
      <c r="C28" s="237"/>
      <c r="D28" s="237"/>
      <c r="E28" s="226"/>
      <c r="F28" s="226"/>
      <c r="G28" s="236"/>
      <c r="H28" s="226"/>
      <c r="I28" s="234"/>
      <c r="J28" s="229"/>
      <c r="K28" s="230"/>
      <c r="L28" s="232"/>
      <c r="M28" s="258"/>
      <c r="N28" s="229"/>
      <c r="O28" s="230"/>
      <c r="P28" s="229"/>
      <c r="Q28" s="233"/>
    </row>
    <row r="29" spans="1:17" s="221" customFormat="1" ht="9" customHeight="1">
      <c r="A29" s="80"/>
      <c r="B29" s="80"/>
      <c r="C29" s="80"/>
      <c r="D29" s="58"/>
      <c r="E29" s="257"/>
      <c r="F29" s="257"/>
      <c r="G29" s="249"/>
      <c r="H29" s="257"/>
      <c r="I29" s="256"/>
      <c r="J29" s="229"/>
      <c r="K29" s="251"/>
      <c r="L29" s="226" t="s">
        <v>179</v>
      </c>
      <c r="M29" s="230"/>
      <c r="N29" s="229"/>
      <c r="O29" s="230"/>
      <c r="P29" s="229"/>
      <c r="Q29" s="233"/>
    </row>
    <row r="30" spans="1:17" s="221" customFormat="1" ht="9" customHeight="1">
      <c r="A30" s="80"/>
      <c r="B30" s="80"/>
      <c r="C30" s="80"/>
      <c r="D30" s="58"/>
      <c r="E30" s="257"/>
      <c r="F30" s="257"/>
      <c r="G30" s="249"/>
      <c r="H30" s="257"/>
      <c r="I30" s="256"/>
      <c r="J30" s="248"/>
      <c r="L30" s="266" t="s">
        <v>149</v>
      </c>
      <c r="M30" s="234"/>
      <c r="N30" s="229"/>
      <c r="O30" s="230"/>
      <c r="P30" s="229"/>
      <c r="Q30" s="233"/>
    </row>
    <row r="31" spans="1:17" s="221" customFormat="1" ht="9" customHeight="1">
      <c r="A31" s="237">
        <v>7</v>
      </c>
      <c r="B31" s="244"/>
      <c r="C31" s="244">
        <f>IF($D31="","",IF($F$2="Week 3",VLOOKUP($D31,'[2]Do Main Draw Prep Wk34'!$A$7:$V$23,21),VLOOKUP($D31,'[2]Do Main Draw Prep Fut&amp;Wk12'!$A$7:$V$23,21)))</f>
      </c>
      <c r="D31" s="63"/>
      <c r="E31" s="226" t="s">
        <v>179</v>
      </c>
      <c r="F31" s="226"/>
      <c r="G31" s="226"/>
      <c r="H31" s="226"/>
      <c r="I31" s="255"/>
      <c r="J31" s="229"/>
      <c r="K31" s="230"/>
      <c r="L31" s="80" t="s">
        <v>259</v>
      </c>
      <c r="M31" s="233"/>
      <c r="N31" s="231"/>
      <c r="O31" s="230"/>
      <c r="P31" s="229"/>
      <c r="Q31" s="233"/>
    </row>
    <row r="32" spans="1:17" s="221" customFormat="1" ht="9" customHeight="1">
      <c r="A32" s="80"/>
      <c r="B32" s="237"/>
      <c r="C32" s="237"/>
      <c r="D32" s="237"/>
      <c r="E32" s="266" t="s">
        <v>149</v>
      </c>
      <c r="F32" s="226"/>
      <c r="G32" s="236"/>
      <c r="H32" s="226"/>
      <c r="I32" s="234"/>
      <c r="J32" s="254"/>
      <c r="K32" s="230"/>
      <c r="L32" s="229"/>
      <c r="M32" s="233"/>
      <c r="N32" s="229"/>
      <c r="O32" s="230"/>
      <c r="P32" s="229"/>
      <c r="Q32" s="233"/>
    </row>
    <row r="33" spans="1:17" s="221" customFormat="1" ht="9" customHeight="1">
      <c r="A33" s="80"/>
      <c r="B33" s="80"/>
      <c r="C33" s="80"/>
      <c r="D33" s="58"/>
      <c r="E33" s="257"/>
      <c r="F33" s="257"/>
      <c r="G33" s="249"/>
      <c r="H33" s="257"/>
      <c r="I33" s="251"/>
      <c r="J33" s="226" t="s">
        <v>179</v>
      </c>
      <c r="K33" s="250"/>
      <c r="L33" s="229"/>
      <c r="M33" s="233"/>
      <c r="N33" s="229"/>
      <c r="O33" s="230"/>
      <c r="P33" s="229"/>
      <c r="Q33" s="233"/>
    </row>
    <row r="34" spans="1:17" s="221" customFormat="1" ht="9" customHeight="1">
      <c r="A34" s="80"/>
      <c r="B34" s="80"/>
      <c r="C34" s="80"/>
      <c r="D34" s="58"/>
      <c r="E34" s="257"/>
      <c r="F34" s="257"/>
      <c r="G34" s="249"/>
      <c r="H34" s="248"/>
      <c r="J34" s="266" t="s">
        <v>149</v>
      </c>
      <c r="K34" s="234"/>
      <c r="L34" s="229"/>
      <c r="M34" s="233"/>
      <c r="N34" s="229"/>
      <c r="O34" s="230"/>
      <c r="P34" s="229"/>
      <c r="Q34" s="233"/>
    </row>
    <row r="35" spans="1:17" s="221" customFormat="1" ht="9" customHeight="1">
      <c r="A35" s="80">
        <v>8</v>
      </c>
      <c r="B35" s="244"/>
      <c r="C35" s="244">
        <f>IF($D35="","",IF($F$2="Week 3",VLOOKUP($D35,'[2]Do Main Draw Prep Wk34'!$A$7:$V$23,21),VLOOKUP($D35,'[2]Do Main Draw Prep Fut&amp;Wk12'!$A$7:$V$23,21)))</f>
      </c>
      <c r="D35" s="63"/>
      <c r="E35" s="226" t="s">
        <v>224</v>
      </c>
      <c r="F35" s="226"/>
      <c r="G35" s="226"/>
      <c r="H35" s="226"/>
      <c r="I35" s="242"/>
      <c r="J35" s="80" t="s">
        <v>186</v>
      </c>
      <c r="K35" s="233"/>
      <c r="L35" s="231"/>
      <c r="M35" s="260"/>
      <c r="N35" s="229"/>
      <c r="O35" s="230"/>
      <c r="P35" s="229"/>
      <c r="Q35" s="233"/>
    </row>
    <row r="36" spans="1:17" s="221" customFormat="1" ht="9" customHeight="1">
      <c r="A36" s="80"/>
      <c r="B36" s="237"/>
      <c r="C36" s="237"/>
      <c r="D36" s="237"/>
      <c r="E36" s="226" t="s">
        <v>244</v>
      </c>
      <c r="F36" s="226"/>
      <c r="G36" s="236"/>
      <c r="H36" s="226"/>
      <c r="I36" s="234"/>
      <c r="J36" s="229"/>
      <c r="K36" s="233"/>
      <c r="L36" s="232"/>
      <c r="M36" s="263"/>
      <c r="N36" s="229"/>
      <c r="O36" s="230"/>
      <c r="P36" s="229"/>
      <c r="Q36" s="233"/>
    </row>
    <row r="37" spans="1:17" s="221" customFormat="1" ht="9" customHeight="1">
      <c r="A37" s="80"/>
      <c r="B37" s="80"/>
      <c r="C37" s="80"/>
      <c r="D37" s="58"/>
      <c r="E37" s="257"/>
      <c r="F37" s="257"/>
      <c r="G37" s="249"/>
      <c r="H37" s="257"/>
      <c r="I37" s="256"/>
      <c r="J37" s="229"/>
      <c r="K37" s="233"/>
      <c r="L37" s="229"/>
      <c r="M37" s="233"/>
      <c r="N37" s="233"/>
      <c r="O37" s="251"/>
      <c r="P37" s="235" t="s">
        <v>220</v>
      </c>
      <c r="Q37" s="265"/>
    </row>
    <row r="38" spans="1:17" s="221" customFormat="1" ht="9" customHeight="1">
      <c r="A38" s="80"/>
      <c r="B38" s="80"/>
      <c r="C38" s="80"/>
      <c r="D38" s="58"/>
      <c r="E38" s="257"/>
      <c r="F38" s="257"/>
      <c r="G38" s="249"/>
      <c r="H38" s="257"/>
      <c r="I38" s="256"/>
      <c r="J38" s="229"/>
      <c r="K38" s="233"/>
      <c r="L38" s="229"/>
      <c r="M38" s="233"/>
      <c r="N38" s="248"/>
      <c r="P38" s="235" t="s">
        <v>170</v>
      </c>
      <c r="Q38" s="264"/>
    </row>
    <row r="39" spans="1:17" s="221" customFormat="1" ht="9" customHeight="1">
      <c r="A39" s="237">
        <v>9</v>
      </c>
      <c r="B39" s="244"/>
      <c r="C39" s="244">
        <f>IF($D39="","",IF($F$2="Week 3",VLOOKUP($D39,'[2]Do Main Draw Prep Wk34'!$A$7:$V$23,21),VLOOKUP($D39,'[2]Do Main Draw Prep Fut&amp;Wk12'!$A$7:$V$23,21)))</f>
      </c>
      <c r="D39" s="63"/>
      <c r="E39" s="235" t="s">
        <v>225</v>
      </c>
      <c r="F39" s="226"/>
      <c r="G39" s="226"/>
      <c r="H39" s="226"/>
      <c r="I39" s="255"/>
      <c r="J39" s="229"/>
      <c r="K39" s="233"/>
      <c r="L39" s="229"/>
      <c r="M39" s="233"/>
      <c r="N39" s="229"/>
      <c r="O39" s="230"/>
      <c r="P39" s="231" t="s">
        <v>266</v>
      </c>
      <c r="Q39" s="233"/>
    </row>
    <row r="40" spans="1:17" s="221" customFormat="1" ht="9" customHeight="1">
      <c r="A40" s="80"/>
      <c r="B40" s="237"/>
      <c r="C40" s="237"/>
      <c r="D40" s="237"/>
      <c r="E40" s="235" t="s">
        <v>197</v>
      </c>
      <c r="F40" s="226"/>
      <c r="G40" s="236"/>
      <c r="H40" s="226"/>
      <c r="I40" s="234"/>
      <c r="J40" s="254"/>
      <c r="K40" s="233"/>
      <c r="L40" s="229"/>
      <c r="M40" s="233"/>
      <c r="N40" s="229"/>
      <c r="O40" s="230"/>
      <c r="P40" s="232"/>
      <c r="Q40" s="263"/>
    </row>
    <row r="41" spans="1:17" s="221" customFormat="1" ht="9" customHeight="1">
      <c r="A41" s="80"/>
      <c r="B41" s="80"/>
      <c r="C41" s="80"/>
      <c r="D41" s="58"/>
      <c r="E41" s="257"/>
      <c r="F41" s="257"/>
      <c r="G41" s="249"/>
      <c r="H41" s="257"/>
      <c r="I41" s="251"/>
      <c r="J41" s="235" t="s">
        <v>225</v>
      </c>
      <c r="K41" s="260"/>
      <c r="L41" s="229"/>
      <c r="M41" s="233"/>
      <c r="N41" s="229"/>
      <c r="O41" s="230"/>
      <c r="P41" s="229"/>
      <c r="Q41" s="233"/>
    </row>
    <row r="42" spans="1:17" s="221" customFormat="1" ht="9" customHeight="1">
      <c r="A42" s="80"/>
      <c r="B42" s="80"/>
      <c r="C42" s="80"/>
      <c r="D42" s="58"/>
      <c r="E42" s="257"/>
      <c r="F42" s="257"/>
      <c r="G42" s="249"/>
      <c r="H42" s="248"/>
      <c r="J42" s="235" t="s">
        <v>197</v>
      </c>
      <c r="K42" s="259"/>
      <c r="L42" s="229"/>
      <c r="M42" s="233"/>
      <c r="N42" s="229"/>
      <c r="O42" s="230"/>
      <c r="P42" s="229"/>
      <c r="Q42" s="233"/>
    </row>
    <row r="43" spans="1:17" s="221" customFormat="1" ht="9" customHeight="1">
      <c r="A43" s="80">
        <v>10</v>
      </c>
      <c r="B43" s="244"/>
      <c r="C43" s="244">
        <f>IF($D43="","",IF($F$2="Week 3",VLOOKUP($D43,'[2]Do Main Draw Prep Wk34'!$A$7:$V$23,21),VLOOKUP($D43,'[2]Do Main Draw Prep Fut&amp;Wk12'!$A$7:$V$23,21)))</f>
      </c>
      <c r="D43" s="63"/>
      <c r="E43" s="226" t="s">
        <v>165</v>
      </c>
      <c r="F43" s="226"/>
      <c r="G43" s="226"/>
      <c r="H43" s="226"/>
      <c r="I43" s="242"/>
      <c r="J43" s="80" t="s">
        <v>253</v>
      </c>
      <c r="K43" s="230"/>
      <c r="L43" s="231"/>
      <c r="M43" s="260"/>
      <c r="N43" s="229"/>
      <c r="O43" s="230"/>
      <c r="P43" s="229"/>
      <c r="Q43" s="233"/>
    </row>
    <row r="44" spans="1:17" s="221" customFormat="1" ht="9" customHeight="1">
      <c r="A44" s="80"/>
      <c r="B44" s="237"/>
      <c r="C44" s="237"/>
      <c r="D44" s="237"/>
      <c r="E44" s="226" t="s">
        <v>167</v>
      </c>
      <c r="F44" s="226"/>
      <c r="G44" s="236"/>
      <c r="H44" s="226"/>
      <c r="I44" s="234"/>
      <c r="J44" s="229"/>
      <c r="K44" s="230"/>
      <c r="L44" s="232"/>
      <c r="M44" s="263"/>
      <c r="N44" s="229"/>
      <c r="O44" s="230"/>
      <c r="P44" s="229"/>
      <c r="Q44" s="233"/>
    </row>
    <row r="45" spans="1:17" s="221" customFormat="1" ht="9" customHeight="1">
      <c r="A45" s="80"/>
      <c r="B45" s="80"/>
      <c r="C45" s="80"/>
      <c r="D45" s="58"/>
      <c r="E45" s="257"/>
      <c r="F45" s="257"/>
      <c r="G45" s="249"/>
      <c r="H45" s="257"/>
      <c r="I45" s="256"/>
      <c r="J45" s="229"/>
      <c r="K45" s="251"/>
      <c r="L45" s="235" t="s">
        <v>222</v>
      </c>
      <c r="M45" s="233"/>
      <c r="N45" s="229"/>
      <c r="O45" s="230"/>
      <c r="P45" s="229"/>
      <c r="Q45" s="233"/>
    </row>
    <row r="46" spans="1:17" s="221" customFormat="1" ht="9" customHeight="1">
      <c r="A46" s="80"/>
      <c r="B46" s="80"/>
      <c r="C46" s="80"/>
      <c r="D46" s="58"/>
      <c r="E46" s="257"/>
      <c r="F46" s="257"/>
      <c r="G46" s="249"/>
      <c r="H46" s="257"/>
      <c r="I46" s="256"/>
      <c r="J46" s="248"/>
      <c r="L46" s="235" t="s">
        <v>79</v>
      </c>
      <c r="M46" s="259"/>
      <c r="N46" s="229"/>
      <c r="O46" s="230"/>
      <c r="P46" s="229"/>
      <c r="Q46" s="233"/>
    </row>
    <row r="47" spans="1:17" s="221" customFormat="1" ht="10.5" customHeight="1">
      <c r="A47" s="237">
        <v>11</v>
      </c>
      <c r="B47" s="244"/>
      <c r="C47" s="244">
        <f>IF($D47="","",IF($F$2="Week 3",VLOOKUP($D47,'[2]Do Main Draw Prep Wk34'!$A$7:$V$23,21),VLOOKUP($D47,'[2]Do Main Draw Prep Fut&amp;Wk12'!$A$7:$V$23,21)))</f>
      </c>
      <c r="D47" s="63"/>
      <c r="E47" s="226"/>
      <c r="F47" s="226"/>
      <c r="G47" s="226"/>
      <c r="H47" s="226"/>
      <c r="I47" s="255"/>
      <c r="J47" s="229"/>
      <c r="K47" s="230"/>
      <c r="L47" s="80" t="s">
        <v>264</v>
      </c>
      <c r="M47" s="230"/>
      <c r="N47" s="231"/>
      <c r="O47" s="230"/>
      <c r="P47" s="229"/>
      <c r="Q47" s="233"/>
    </row>
    <row r="48" spans="1:17" s="221" customFormat="1" ht="12" customHeight="1">
      <c r="A48" s="80"/>
      <c r="B48" s="237"/>
      <c r="C48" s="237"/>
      <c r="D48" s="237"/>
      <c r="E48" s="226" t="s">
        <v>25</v>
      </c>
      <c r="F48" s="226"/>
      <c r="G48" s="236"/>
      <c r="H48" s="226"/>
      <c r="I48" s="234"/>
      <c r="J48" s="254"/>
      <c r="K48" s="230"/>
      <c r="L48" s="229"/>
      <c r="M48" s="230"/>
      <c r="N48" s="229"/>
      <c r="O48" s="230"/>
      <c r="P48" s="229"/>
      <c r="Q48" s="233"/>
    </row>
    <row r="49" spans="1:17" s="221" customFormat="1" ht="9" customHeight="1">
      <c r="A49" s="80"/>
      <c r="B49" s="80"/>
      <c r="C49" s="80"/>
      <c r="D49" s="80"/>
      <c r="E49" s="257"/>
      <c r="F49" s="257"/>
      <c r="G49" s="249"/>
      <c r="H49" s="257"/>
      <c r="I49" s="251"/>
      <c r="J49" s="228"/>
      <c r="K49" s="250"/>
      <c r="L49" s="229"/>
      <c r="M49" s="230"/>
      <c r="N49" s="229"/>
      <c r="O49" s="230"/>
      <c r="P49" s="229"/>
      <c r="Q49" s="233"/>
    </row>
    <row r="50" spans="1:17" s="221" customFormat="1" ht="9" customHeight="1">
      <c r="A50" s="80"/>
      <c r="B50" s="80"/>
      <c r="C50" s="80"/>
      <c r="D50" s="80"/>
      <c r="E50" s="257"/>
      <c r="F50" s="257"/>
      <c r="G50" s="249"/>
      <c r="H50" s="257"/>
      <c r="I50" s="262"/>
      <c r="J50" s="235" t="s">
        <v>222</v>
      </c>
      <c r="K50" s="250"/>
      <c r="L50" s="229"/>
      <c r="M50" s="230"/>
      <c r="N50" s="229"/>
      <c r="O50" s="230"/>
      <c r="P50" s="229"/>
      <c r="Q50" s="233"/>
    </row>
    <row r="51" spans="1:17" s="221" customFormat="1" ht="11.25" customHeight="1">
      <c r="A51" s="80"/>
      <c r="B51" s="80"/>
      <c r="C51" s="80"/>
      <c r="D51" s="80"/>
      <c r="E51" s="257"/>
      <c r="F51" s="257"/>
      <c r="G51" s="249"/>
      <c r="H51" s="248"/>
      <c r="J51" s="235" t="s">
        <v>79</v>
      </c>
      <c r="K51" s="234"/>
      <c r="L51" s="229"/>
      <c r="M51" s="230"/>
      <c r="N51" s="229"/>
      <c r="O51" s="230"/>
      <c r="P51" s="229"/>
      <c r="Q51" s="233"/>
    </row>
    <row r="52" spans="1:17" s="221" customFormat="1" ht="9" customHeight="1">
      <c r="A52" s="245">
        <v>12</v>
      </c>
      <c r="B52" s="244"/>
      <c r="C52" s="244" t="e">
        <f>IF(#REF!="","",IF($F$2="Week 3",VLOOKUP(#REF!,'[2]Do Main Draw Prep Wk34'!$A$7:$V$23,21),VLOOKUP(#REF!,'[2]Do Main Draw Prep Fut&amp;Wk12'!$A$7:$V$23,21)))</f>
        <v>#REF!</v>
      </c>
      <c r="D52" s="243">
        <v>4</v>
      </c>
      <c r="E52" s="235" t="s">
        <v>222</v>
      </c>
      <c r="F52" s="235" t="s">
        <v>49</v>
      </c>
      <c r="G52" s="226"/>
      <c r="H52" s="235"/>
      <c r="I52" s="242"/>
      <c r="J52" s="229"/>
      <c r="K52" s="233"/>
      <c r="L52" s="231"/>
      <c r="M52" s="250"/>
      <c r="N52" s="229"/>
      <c r="O52" s="230"/>
      <c r="P52" s="229"/>
      <c r="Q52" s="233"/>
    </row>
    <row r="53" spans="1:17" s="221" customFormat="1" ht="9" customHeight="1">
      <c r="A53" s="80"/>
      <c r="B53" s="237"/>
      <c r="C53" s="237"/>
      <c r="D53" s="237"/>
      <c r="E53" s="235" t="s">
        <v>79</v>
      </c>
      <c r="F53" s="235" t="s">
        <v>151</v>
      </c>
      <c r="G53" s="236"/>
      <c r="H53" s="235"/>
      <c r="I53" s="234"/>
      <c r="J53" s="229"/>
      <c r="K53" s="233"/>
      <c r="L53" s="232"/>
      <c r="M53" s="258"/>
      <c r="N53" s="229"/>
      <c r="O53" s="230"/>
      <c r="P53" s="229"/>
      <c r="Q53" s="233"/>
    </row>
    <row r="54" spans="1:17" s="221" customFormat="1" ht="9" customHeight="1">
      <c r="A54" s="80"/>
      <c r="B54" s="80"/>
      <c r="C54" s="80"/>
      <c r="D54" s="80"/>
      <c r="E54" s="257"/>
      <c r="F54" s="257"/>
      <c r="G54" s="249"/>
      <c r="H54" s="257"/>
      <c r="I54" s="256"/>
      <c r="J54" s="229"/>
      <c r="K54" s="233"/>
      <c r="L54" s="229"/>
      <c r="M54" s="251"/>
      <c r="N54" s="235" t="s">
        <v>220</v>
      </c>
      <c r="O54" s="230"/>
      <c r="P54" s="229"/>
      <c r="Q54" s="233"/>
    </row>
    <row r="55" spans="1:17" s="221" customFormat="1" ht="9" customHeight="1">
      <c r="A55" s="80"/>
      <c r="B55" s="80"/>
      <c r="C55" s="80"/>
      <c r="D55" s="80"/>
      <c r="E55" s="257"/>
      <c r="F55" s="257"/>
      <c r="G55" s="249"/>
      <c r="H55" s="257"/>
      <c r="I55" s="256"/>
      <c r="J55" s="229"/>
      <c r="K55" s="233"/>
      <c r="L55" s="248"/>
      <c r="N55" s="235" t="s">
        <v>170</v>
      </c>
      <c r="O55" s="234"/>
      <c r="P55" s="229"/>
      <c r="Q55" s="233"/>
    </row>
    <row r="56" spans="1:17" s="221" customFormat="1" ht="9" customHeight="1">
      <c r="A56" s="237">
        <v>13</v>
      </c>
      <c r="B56" s="244"/>
      <c r="C56" s="244">
        <f>IF($D56="","",IF($F$2="Week 3",VLOOKUP($D56,'[2]Do Main Draw Prep Wk34'!$A$7:$V$23,21),VLOOKUP($D56,'[2]Do Main Draw Prep Fut&amp;Wk12'!$A$7:$V$23,21)))</f>
      </c>
      <c r="D56" s="63"/>
      <c r="E56" s="235" t="s">
        <v>169</v>
      </c>
      <c r="F56" s="226"/>
      <c r="G56" s="226"/>
      <c r="H56" s="226"/>
      <c r="I56" s="255"/>
      <c r="J56" s="229"/>
      <c r="K56" s="233"/>
      <c r="L56" s="229"/>
      <c r="M56" s="230"/>
      <c r="N56" s="229" t="s">
        <v>230</v>
      </c>
      <c r="O56" s="233"/>
      <c r="P56" s="229"/>
      <c r="Q56" s="233"/>
    </row>
    <row r="57" spans="1:17" s="221" customFormat="1" ht="9" customHeight="1">
      <c r="A57" s="80"/>
      <c r="B57" s="237"/>
      <c r="C57" s="237"/>
      <c r="D57" s="237"/>
      <c r="E57" s="235" t="s">
        <v>171</v>
      </c>
      <c r="F57" s="226"/>
      <c r="G57" s="236"/>
      <c r="H57" s="226"/>
      <c r="I57" s="234"/>
      <c r="J57" s="254"/>
      <c r="K57" s="233"/>
      <c r="L57" s="229"/>
      <c r="M57" s="230"/>
      <c r="N57" s="229"/>
      <c r="O57" s="233"/>
      <c r="P57" s="229"/>
      <c r="Q57" s="233"/>
    </row>
    <row r="58" spans="1:17" s="221" customFormat="1" ht="9" customHeight="1">
      <c r="A58" s="80"/>
      <c r="B58" s="80"/>
      <c r="C58" s="80"/>
      <c r="D58" s="58"/>
      <c r="E58" s="257"/>
      <c r="F58" s="257"/>
      <c r="G58" s="249"/>
      <c r="H58" s="257"/>
      <c r="I58" s="251"/>
      <c r="J58" s="235" t="s">
        <v>169</v>
      </c>
      <c r="K58" s="260"/>
      <c r="L58" s="229"/>
      <c r="M58" s="230"/>
      <c r="N58" s="229"/>
      <c r="O58" s="233"/>
      <c r="P58" s="229"/>
      <c r="Q58" s="233"/>
    </row>
    <row r="59" spans="1:17" s="221" customFormat="1" ht="9" customHeight="1">
      <c r="A59" s="80"/>
      <c r="B59" s="80"/>
      <c r="C59" s="80"/>
      <c r="D59" s="58"/>
      <c r="E59" s="257"/>
      <c r="F59" s="257"/>
      <c r="G59" s="249"/>
      <c r="H59" s="248"/>
      <c r="I59" s="247"/>
      <c r="J59" s="235" t="s">
        <v>171</v>
      </c>
      <c r="K59" s="259"/>
      <c r="L59" s="229"/>
      <c r="M59" s="230"/>
      <c r="N59" s="229"/>
      <c r="O59" s="233"/>
      <c r="P59" s="229"/>
      <c r="Q59" s="233"/>
    </row>
    <row r="60" spans="1:17" s="221" customFormat="1" ht="9" customHeight="1">
      <c r="A60" s="80">
        <v>14</v>
      </c>
      <c r="B60" s="244"/>
      <c r="C60" s="244">
        <f>IF($D60="","",IF($F$2="Week 3",VLOOKUP($D60,'[2]Do Main Draw Prep Wk34'!$A$7:$V$23,21),VLOOKUP($D60,'[2]Do Main Draw Prep Fut&amp;Wk12'!$A$7:$V$23,21)))</f>
      </c>
      <c r="D60" s="63"/>
      <c r="E60" s="226" t="s">
        <v>198</v>
      </c>
      <c r="F60" s="226"/>
      <c r="G60" s="226"/>
      <c r="H60" s="226"/>
      <c r="I60" s="242"/>
      <c r="J60" s="80" t="s">
        <v>186</v>
      </c>
      <c r="K60" s="230"/>
      <c r="L60" s="231"/>
      <c r="M60" s="250"/>
      <c r="N60" s="229"/>
      <c r="O60" s="233"/>
      <c r="P60" s="229"/>
      <c r="Q60" s="233"/>
    </row>
    <row r="61" spans="1:17" s="221" customFormat="1" ht="9" customHeight="1">
      <c r="A61" s="80"/>
      <c r="B61" s="237"/>
      <c r="C61" s="237"/>
      <c r="D61" s="237"/>
      <c r="E61" s="226" t="s">
        <v>223</v>
      </c>
      <c r="F61" s="226"/>
      <c r="G61" s="236"/>
      <c r="H61" s="226"/>
      <c r="I61" s="234"/>
      <c r="J61" s="229"/>
      <c r="K61" s="230"/>
      <c r="L61" s="232"/>
      <c r="M61" s="258"/>
      <c r="N61" s="229"/>
      <c r="O61" s="233"/>
      <c r="P61" s="229"/>
      <c r="Q61" s="233"/>
    </row>
    <row r="62" spans="1:17" s="221" customFormat="1" ht="9" customHeight="1">
      <c r="A62" s="80"/>
      <c r="B62" s="80"/>
      <c r="C62" s="80"/>
      <c r="D62" s="58"/>
      <c r="E62" s="257"/>
      <c r="F62" s="257"/>
      <c r="G62" s="249"/>
      <c r="H62" s="257"/>
      <c r="I62" s="256"/>
      <c r="J62" s="229"/>
      <c r="K62" s="251"/>
      <c r="L62" s="235" t="s">
        <v>220</v>
      </c>
      <c r="M62" s="230"/>
      <c r="N62" s="229"/>
      <c r="O62" s="233"/>
      <c r="P62" s="229"/>
      <c r="Q62" s="233"/>
    </row>
    <row r="63" spans="1:17" s="221" customFormat="1" ht="9" customHeight="1">
      <c r="A63" s="80"/>
      <c r="B63" s="80"/>
      <c r="C63" s="80"/>
      <c r="D63" s="58"/>
      <c r="E63" s="257"/>
      <c r="F63" s="257"/>
      <c r="G63" s="249"/>
      <c r="H63" s="257"/>
      <c r="I63" s="256"/>
      <c r="J63" s="248"/>
      <c r="L63" s="235" t="s">
        <v>170</v>
      </c>
      <c r="M63" s="234"/>
      <c r="N63" s="229"/>
      <c r="O63" s="233"/>
      <c r="P63" s="229"/>
      <c r="Q63" s="233"/>
    </row>
    <row r="64" spans="1:17" s="221" customFormat="1" ht="9" customHeight="1">
      <c r="A64" s="237">
        <v>15</v>
      </c>
      <c r="B64" s="244"/>
      <c r="C64" s="244">
        <f>IF($D64="","",IF($F$2="Week 3",VLOOKUP($D64,'[2]Do Main Draw Prep Wk34'!$A$7:$V$23,21),VLOOKUP($D64,'[2]Do Main Draw Prep Fut&amp;Wk12'!$A$7:$V$23,21)))</f>
      </c>
      <c r="D64" s="63"/>
      <c r="E64" s="226"/>
      <c r="F64" s="226"/>
      <c r="G64" s="226"/>
      <c r="H64" s="226"/>
      <c r="I64" s="255"/>
      <c r="J64" s="229"/>
      <c r="K64" s="230"/>
      <c r="L64" s="80" t="s">
        <v>230</v>
      </c>
      <c r="M64" s="233"/>
      <c r="N64" s="231"/>
      <c r="O64" s="233"/>
      <c r="P64" s="229"/>
      <c r="Q64" s="233"/>
    </row>
    <row r="65" spans="1:17" s="221" customFormat="1" ht="9" customHeight="1">
      <c r="A65" s="80"/>
      <c r="B65" s="237"/>
      <c r="C65" s="237"/>
      <c r="D65" s="237"/>
      <c r="E65" s="226" t="s">
        <v>25</v>
      </c>
      <c r="F65" s="226"/>
      <c r="G65" s="236"/>
      <c r="H65" s="226"/>
      <c r="I65" s="234"/>
      <c r="J65" s="254"/>
      <c r="K65" s="230"/>
      <c r="L65" s="229"/>
      <c r="M65" s="228"/>
      <c r="N65" s="253"/>
      <c r="O65" s="229"/>
      <c r="P65" s="233"/>
      <c r="Q65" s="229"/>
    </row>
    <row r="66" spans="1:19" s="221" customFormat="1" ht="9" customHeight="1">
      <c r="A66" s="80"/>
      <c r="B66" s="80"/>
      <c r="C66" s="80"/>
      <c r="D66" s="80"/>
      <c r="E66" s="240"/>
      <c r="F66" s="240"/>
      <c r="G66" s="252"/>
      <c r="H66" s="240"/>
      <c r="I66" s="251"/>
      <c r="J66" s="235" t="s">
        <v>220</v>
      </c>
      <c r="K66" s="250"/>
      <c r="L66" s="241"/>
      <c r="M66" s="227"/>
      <c r="N66" s="320"/>
      <c r="O66" s="246"/>
      <c r="P66" s="241"/>
      <c r="Q66" s="322"/>
      <c r="S66" s="227"/>
    </row>
    <row r="67" spans="1:19" s="221" customFormat="1" ht="9" customHeight="1">
      <c r="A67" s="80"/>
      <c r="B67" s="80"/>
      <c r="C67" s="80"/>
      <c r="D67" s="80"/>
      <c r="E67" s="229"/>
      <c r="F67" s="229"/>
      <c r="G67" s="249"/>
      <c r="H67" s="248"/>
      <c r="I67" s="247"/>
      <c r="J67" s="235" t="s">
        <v>170</v>
      </c>
      <c r="K67" s="234"/>
      <c r="L67" s="229"/>
      <c r="M67" s="246"/>
      <c r="N67" s="320"/>
      <c r="O67" s="246"/>
      <c r="P67" s="241"/>
      <c r="Q67" s="322"/>
      <c r="S67" s="233"/>
    </row>
    <row r="68" spans="1:19" s="221" customFormat="1" ht="9" customHeight="1">
      <c r="A68" s="245">
        <v>16</v>
      </c>
      <c r="B68" s="244"/>
      <c r="C68" s="244" t="e">
        <f>IF(#REF!="","",IF($F$2="Week 3",VLOOKUP(#REF!,'[2]Do Main Draw Prep Wk34'!$A$7:$V$23,21),VLOOKUP(#REF!,'[2]Do Main Draw Prep Fut&amp;Wk12'!$A$7:$V$23,21)))</f>
        <v>#REF!</v>
      </c>
      <c r="D68" s="243">
        <v>2</v>
      </c>
      <c r="E68" s="235" t="s">
        <v>220</v>
      </c>
      <c r="F68" s="235" t="s">
        <v>58</v>
      </c>
      <c r="G68" s="235"/>
      <c r="H68" s="235"/>
      <c r="I68" s="242"/>
      <c r="J68" s="229"/>
      <c r="K68" s="233"/>
      <c r="L68" s="231"/>
      <c r="M68" s="238"/>
      <c r="N68" s="241"/>
      <c r="O68" s="246"/>
      <c r="P68" s="241"/>
      <c r="Q68" s="320"/>
      <c r="R68" s="239"/>
      <c r="S68" s="238"/>
    </row>
    <row r="69" spans="1:19" s="221" customFormat="1" ht="9" customHeight="1">
      <c r="A69" s="80"/>
      <c r="B69" s="237"/>
      <c r="C69" s="237"/>
      <c r="D69" s="237"/>
      <c r="E69" s="235" t="s">
        <v>170</v>
      </c>
      <c r="F69" s="235" t="s">
        <v>49</v>
      </c>
      <c r="G69" s="236"/>
      <c r="H69" s="235"/>
      <c r="I69" s="234"/>
      <c r="J69" s="229"/>
      <c r="K69" s="233"/>
      <c r="L69" s="232"/>
      <c r="M69" s="227"/>
      <c r="N69" s="253"/>
      <c r="O69" s="246"/>
      <c r="P69" s="241"/>
      <c r="Q69" s="322"/>
      <c r="S69" s="228"/>
    </row>
    <row r="70" spans="1:22" ht="9" customHeight="1">
      <c r="A70" s="80"/>
      <c r="B70" s="220"/>
      <c r="C70" s="220"/>
      <c r="D70" s="219"/>
      <c r="E70" s="216"/>
      <c r="F70" s="216"/>
      <c r="G70" s="225"/>
      <c r="H70" s="216"/>
      <c r="I70" s="217"/>
      <c r="J70" s="216"/>
      <c r="K70" s="215"/>
      <c r="L70" s="223"/>
      <c r="M70" s="227"/>
      <c r="N70" s="241"/>
      <c r="O70" s="224"/>
      <c r="P70" s="223"/>
      <c r="Q70" s="322"/>
      <c r="R70" s="221"/>
      <c r="S70" s="227"/>
      <c r="T70" s="221"/>
      <c r="U70" s="221"/>
      <c r="V70" s="221"/>
    </row>
    <row r="71" spans="1:22" ht="9" customHeight="1">
      <c r="A71" s="80"/>
      <c r="B71" s="220"/>
      <c r="C71" s="220"/>
      <c r="D71" s="219"/>
      <c r="E71" s="216"/>
      <c r="F71" s="216"/>
      <c r="G71" s="225"/>
      <c r="H71" s="216"/>
      <c r="I71" s="217"/>
      <c r="J71" s="216"/>
      <c r="K71" s="215"/>
      <c r="L71" s="216"/>
      <c r="M71" s="224"/>
      <c r="N71" s="241"/>
      <c r="O71" s="224"/>
      <c r="P71" s="223"/>
      <c r="Q71" s="322"/>
      <c r="R71" s="221"/>
      <c r="S71" s="215"/>
      <c r="T71" s="221"/>
      <c r="U71" s="221"/>
      <c r="V71" s="221"/>
    </row>
    <row r="72" spans="1:22" ht="9" customHeight="1">
      <c r="A72" s="80"/>
      <c r="B72" s="220"/>
      <c r="C72" s="220"/>
      <c r="D72" s="219"/>
      <c r="E72" s="216"/>
      <c r="F72" s="216"/>
      <c r="G72" s="225"/>
      <c r="H72" s="216"/>
      <c r="I72" s="217"/>
      <c r="J72" s="216"/>
      <c r="K72" s="215"/>
      <c r="L72" s="216"/>
      <c r="M72" s="224"/>
      <c r="N72" s="224"/>
      <c r="O72" s="223"/>
      <c r="P72" s="222"/>
      <c r="Q72" s="221"/>
      <c r="R72" s="221"/>
      <c r="S72" s="223"/>
      <c r="T72" s="221"/>
      <c r="U72" s="221"/>
      <c r="V72" s="221"/>
    </row>
    <row r="73" spans="1:22" ht="9" customHeight="1">
      <c r="A73" s="80"/>
      <c r="B73" s="220"/>
      <c r="C73" s="220"/>
      <c r="D73" s="219"/>
      <c r="E73" s="216"/>
      <c r="F73" s="216"/>
      <c r="G73" s="225"/>
      <c r="H73" s="216"/>
      <c r="I73" s="217"/>
      <c r="J73" s="216"/>
      <c r="K73" s="215"/>
      <c r="L73" s="216"/>
      <c r="M73" s="224"/>
      <c r="N73" s="223"/>
      <c r="O73" s="224"/>
      <c r="P73" s="223"/>
      <c r="Q73" s="222"/>
      <c r="R73" s="221"/>
      <c r="S73" s="221"/>
      <c r="T73" s="221"/>
      <c r="U73" s="221"/>
      <c r="V73" s="221"/>
    </row>
    <row r="74" spans="1:22" ht="9" customHeight="1">
      <c r="A74" s="80"/>
      <c r="B74" s="220"/>
      <c r="C74" s="220"/>
      <c r="D74" s="219"/>
      <c r="E74" s="216"/>
      <c r="F74" s="216"/>
      <c r="G74" s="225"/>
      <c r="H74" s="216"/>
      <c r="I74" s="217"/>
      <c r="J74" s="216"/>
      <c r="K74" s="215"/>
      <c r="L74" s="216"/>
      <c r="M74" s="224"/>
      <c r="N74" s="223"/>
      <c r="O74" s="224"/>
      <c r="P74" s="223"/>
      <c r="Q74" s="222"/>
      <c r="R74" s="221"/>
      <c r="S74" s="221"/>
      <c r="T74" s="221"/>
      <c r="U74" s="221"/>
      <c r="V74" s="221"/>
    </row>
    <row r="75" spans="1:22" ht="18">
      <c r="A75" s="80"/>
      <c r="B75" s="220"/>
      <c r="C75" s="220"/>
      <c r="D75" s="219"/>
      <c r="E75" s="216"/>
      <c r="F75" s="216"/>
      <c r="G75" s="218"/>
      <c r="H75" s="216"/>
      <c r="I75" s="217"/>
      <c r="J75" s="216"/>
      <c r="K75" s="215"/>
      <c r="L75" s="214"/>
      <c r="M75" s="213"/>
      <c r="N75" s="214"/>
      <c r="O75" s="213"/>
      <c r="P75" s="214"/>
      <c r="Q75" s="213"/>
      <c r="R75" s="212"/>
      <c r="S75" s="212"/>
      <c r="T75" s="212"/>
      <c r="U75" s="212"/>
      <c r="V75" s="212"/>
    </row>
    <row r="76" spans="5:12" ht="15.75">
      <c r="E76" s="99" t="s">
        <v>121</v>
      </c>
      <c r="F76" s="99"/>
      <c r="G76" s="99"/>
      <c r="H76" s="99"/>
      <c r="I76" s="211"/>
      <c r="K76" s="99" t="s">
        <v>101</v>
      </c>
      <c r="L76" s="99"/>
    </row>
    <row r="77" spans="5:12" ht="15.75">
      <c r="E77" s="99"/>
      <c r="F77" s="99"/>
      <c r="G77" s="99"/>
      <c r="H77" s="99"/>
      <c r="I77" s="211"/>
      <c r="J77" s="99"/>
      <c r="K77" s="211"/>
      <c r="L77" s="99"/>
    </row>
    <row r="78" spans="5:14" ht="15.75">
      <c r="E78" s="99" t="s">
        <v>202</v>
      </c>
      <c r="F78" s="99"/>
      <c r="G78" s="99"/>
      <c r="H78" s="99"/>
      <c r="I78" s="211"/>
      <c r="J78" s="326" t="s">
        <v>102</v>
      </c>
      <c r="K78" s="100" t="s">
        <v>102</v>
      </c>
      <c r="L78" s="326"/>
      <c r="M78" s="326"/>
      <c r="N78" s="326"/>
    </row>
    <row r="79" spans="5:12" ht="15.75">
      <c r="E79" s="99"/>
      <c r="F79" s="99"/>
      <c r="G79" s="99"/>
      <c r="H79" s="99"/>
      <c r="I79" s="211"/>
      <c r="K79" s="99"/>
      <c r="L79" s="99"/>
    </row>
    <row r="82" spans="5:11" ht="12.75">
      <c r="E82" s="179"/>
      <c r="K82" s="210" t="s">
        <v>215</v>
      </c>
    </row>
  </sheetData>
  <sheetProtection/>
  <mergeCells count="3">
    <mergeCell ref="G1:N1"/>
    <mergeCell ref="G2:P2"/>
    <mergeCell ref="A4:C4"/>
  </mergeCells>
  <conditionalFormatting sqref="G15 G27 G11 G19 G31 G35 G39 G43 G47 G56 G60 G64">
    <cfRule type="expression" priority="199" dxfId="1" stopIfTrue="1">
      <formula>$C11=""</formula>
    </cfRule>
    <cfRule type="expression" priority="200" dxfId="24" stopIfTrue="1">
      <formula>AND($D11&lt;3,$C11&gt;0)</formula>
    </cfRule>
  </conditionalFormatting>
  <conditionalFormatting sqref="E11 E27 E47 E60 E64">
    <cfRule type="expression" priority="201" dxfId="1" stopIfTrue="1">
      <formula>OR(E11="Bye",C11="")</formula>
    </cfRule>
    <cfRule type="expression" priority="202" dxfId="0" stopIfTrue="1">
      <formula>AND($D11&lt;5,$C11&gt;0)</formula>
    </cfRule>
  </conditionalFormatting>
  <conditionalFormatting sqref="F11 F15 F19 F27 F31 F35 F39 F43 F47 F56 F60 F64">
    <cfRule type="expression" priority="203" dxfId="1" stopIfTrue="1">
      <formula>$C11=""</formula>
    </cfRule>
    <cfRule type="expression" priority="204" dxfId="24" stopIfTrue="1">
      <formula>AND($D11&lt;5,$C11&gt;0)</formula>
    </cfRule>
  </conditionalFormatting>
  <conditionalFormatting sqref="H11 H15 H19 H27 H31 H35 H39 H47 H56 H60 H64">
    <cfRule type="expression" priority="205" dxfId="1" stopIfTrue="1">
      <formula>$C11=""</formula>
    </cfRule>
    <cfRule type="expression" priority="206" dxfId="0" stopIfTrue="1">
      <formula>AND($D11&lt;5,$C11&gt;0)</formula>
    </cfRule>
  </conditionalFormatting>
  <conditionalFormatting sqref="E12 E28 E48 E61 E65">
    <cfRule type="expression" priority="207" dxfId="1" stopIfTrue="1">
      <formula>$C11=""</formula>
    </cfRule>
    <cfRule type="expression" priority="208" dxfId="24" stopIfTrue="1">
      <formula>AND($D11&lt;5,$C11&gt;0)</formula>
    </cfRule>
  </conditionalFormatting>
  <conditionalFormatting sqref="F12 H12 F16 H16 F20 H20 F28 H28 F32 H32 F36 H36 F40 H40 F44 F48 H48 F57 H57 F61 H61 F65 H65">
    <cfRule type="expression" priority="209" dxfId="1" stopIfTrue="1">
      <formula>$C11=""</formula>
    </cfRule>
    <cfRule type="expression" priority="210" dxfId="0" stopIfTrue="1">
      <formula>AND($D11&lt;5,$C11&gt;0)</formula>
    </cfRule>
  </conditionalFormatting>
  <conditionalFormatting sqref="D11 D15 D19 D27 D31 D35 D39 D43 D47 D56 D60 D64">
    <cfRule type="expression" priority="211" dxfId="237" stopIfTrue="1">
      <formula>OR(AND($C11="",$D11&gt;0),$E11="Bye")</formula>
    </cfRule>
    <cfRule type="expression" priority="212" dxfId="24" stopIfTrue="1">
      <formula>AND($D11&gt;0,$D11&lt;5,$C11&gt;0)</formula>
    </cfRule>
    <cfRule type="expression" priority="213" dxfId="235" stopIfTrue="1">
      <formula>$D11&gt;0</formula>
    </cfRule>
  </conditionalFormatting>
  <conditionalFormatting sqref="B7 B64 B11 B15 B19 B23 B27 B31 B35 B39 B43 B47 B52 B56 B60 B68">
    <cfRule type="cellIs" priority="214" dxfId="234" operator="equal" stopIfTrue="1">
      <formula>"DA"</formula>
    </cfRule>
  </conditionalFormatting>
  <conditionalFormatting sqref="J63">
    <cfRule type="expression" priority="215" dxfId="140" stopIfTrue="1">
      <formula>AND($N$1="CU",J63="Umpire")</formula>
    </cfRule>
    <cfRule type="expression" priority="216" dxfId="139" stopIfTrue="1">
      <formula>AND($N$1="CU",J63&lt;&gt;"Umpire",#REF!&lt;&gt;"")</formula>
    </cfRule>
    <cfRule type="expression" priority="217" dxfId="138" stopIfTrue="1">
      <formula>AND($N$1="CU",J63&lt;&gt;"Umpire")</formula>
    </cfRule>
  </conditionalFormatting>
  <conditionalFormatting sqref="M69">
    <cfRule type="expression" priority="218" dxfId="0" stopIfTrue="1">
      <formula>#REF!="as"</formula>
    </cfRule>
    <cfRule type="expression" priority="219" dxfId="0" stopIfTrue="1">
      <formula>#REF!="bs"</formula>
    </cfRule>
  </conditionalFormatting>
  <conditionalFormatting sqref="M70">
    <cfRule type="expression" priority="220" dxfId="0" stopIfTrue="1">
      <formula>#REF!="as"</formula>
    </cfRule>
    <cfRule type="expression" priority="221" dxfId="0" stopIfTrue="1">
      <formula>#REF!="bs"</formula>
    </cfRule>
  </conditionalFormatting>
  <conditionalFormatting sqref="H42">
    <cfRule type="expression" priority="222" dxfId="140" stopIfTrue="1">
      <formula>AND($N$1="CU",H42="Umpire")</formula>
    </cfRule>
    <cfRule type="expression" priority="223" dxfId="139" stopIfTrue="1">
      <formula>AND($N$1="CU",H42&lt;&gt;"Umpire",#REF!&lt;&gt;"")</formula>
    </cfRule>
    <cfRule type="expression" priority="224" dxfId="138" stopIfTrue="1">
      <formula>AND($N$1="CU",H42&lt;&gt;"Umpire")</formula>
    </cfRule>
  </conditionalFormatting>
  <conditionalFormatting sqref="J46">
    <cfRule type="expression" priority="225" dxfId="140" stopIfTrue="1">
      <formula>AND($N$1="CU",J46="Umpire")</formula>
    </cfRule>
    <cfRule type="expression" priority="226" dxfId="139" stopIfTrue="1">
      <formula>AND($N$1="CU",J46&lt;&gt;"Umpire",#REF!&lt;&gt;"")</formula>
    </cfRule>
    <cfRule type="expression" priority="227" dxfId="138" stopIfTrue="1">
      <formula>AND($N$1="CU",J46&lt;&gt;"Umpire")</formula>
    </cfRule>
  </conditionalFormatting>
  <conditionalFormatting sqref="L55">
    <cfRule type="expression" priority="228" dxfId="140" stopIfTrue="1">
      <formula>AND($N$1="CU",L55="Umpire")</formula>
    </cfRule>
    <cfRule type="expression" priority="229" dxfId="139" stopIfTrue="1">
      <formula>AND($N$1="CU",L55&lt;&gt;"Umpire",#REF!&lt;&gt;"")</formula>
    </cfRule>
    <cfRule type="expression" priority="230" dxfId="138" stopIfTrue="1">
      <formula>AND($N$1="CU",L55&lt;&gt;"Umpire")</formula>
    </cfRule>
  </conditionalFormatting>
  <conditionalFormatting sqref="J30 H34">
    <cfRule type="expression" priority="231" dxfId="140" stopIfTrue="1">
      <formula>AND($N$1="CU",H30="Umpire")</formula>
    </cfRule>
    <cfRule type="expression" priority="232" dxfId="139" stopIfTrue="1">
      <formula>AND($N$1="CU",H30&lt;&gt;"Umpire",#REF!&lt;&gt;"")</formula>
    </cfRule>
    <cfRule type="expression" priority="233" dxfId="138" stopIfTrue="1">
      <formula>AND($N$1="CU",H30&lt;&gt;"Umpire")</formula>
    </cfRule>
  </conditionalFormatting>
  <conditionalFormatting sqref="N38">
    <cfRule type="expression" priority="234" dxfId="140" stopIfTrue="1">
      <formula>AND($N$1="CU",N38="Umpire")</formula>
    </cfRule>
    <cfRule type="expression" priority="235" dxfId="139" stopIfTrue="1">
      <formula>AND($N$1="CU",N38&lt;&gt;"Umpire",#REF!&lt;&gt;"")</formula>
    </cfRule>
    <cfRule type="expression" priority="236" dxfId="138" stopIfTrue="1">
      <formula>AND($N$1="CU",N38&lt;&gt;"Umpire")</formula>
    </cfRule>
  </conditionalFormatting>
  <conditionalFormatting sqref="H26">
    <cfRule type="expression" priority="237" dxfId="140" stopIfTrue="1">
      <formula>AND($N$1="CU",H26="Umpire")</formula>
    </cfRule>
    <cfRule type="expression" priority="238" dxfId="139" stopIfTrue="1">
      <formula>AND($N$1="CU",H26&lt;&gt;"Umpire",#REF!&lt;&gt;"")</formula>
    </cfRule>
    <cfRule type="expression" priority="239" dxfId="138" stopIfTrue="1">
      <formula>AND($N$1="CU",H26&lt;&gt;"Umpire")</formula>
    </cfRule>
  </conditionalFormatting>
  <conditionalFormatting sqref="M65">
    <cfRule type="expression" priority="240" dxfId="0" stopIfTrue="1">
      <formula>#REF!="as"</formula>
    </cfRule>
    <cfRule type="expression" priority="241" dxfId="0" stopIfTrue="1">
      <formula>#REF!="bs"</formula>
    </cfRule>
  </conditionalFormatting>
  <conditionalFormatting sqref="M66">
    <cfRule type="expression" priority="242" dxfId="0" stopIfTrue="1">
      <formula>#REF!="as"</formula>
    </cfRule>
    <cfRule type="expression" priority="243" dxfId="0" stopIfTrue="1">
      <formula>#REF!="bs"</formula>
    </cfRule>
  </conditionalFormatting>
  <conditionalFormatting sqref="H10">
    <cfRule type="expression" priority="244" dxfId="140" stopIfTrue="1">
      <formula>AND($N$1="CU",H10="Umpire")</formula>
    </cfRule>
    <cfRule type="expression" priority="245" dxfId="139" stopIfTrue="1">
      <formula>AND($N$1="CU",H10&lt;&gt;"Umpire",#REF!&lt;&gt;"")</formula>
    </cfRule>
    <cfRule type="expression" priority="246" dxfId="138" stopIfTrue="1">
      <formula>AND($N$1="CU",H10&lt;&gt;"Umpire")</formula>
    </cfRule>
  </conditionalFormatting>
  <conditionalFormatting sqref="J14">
    <cfRule type="expression" priority="247" dxfId="140" stopIfTrue="1">
      <formula>AND($N$1="CU",J14="Umpire")</formula>
    </cfRule>
    <cfRule type="expression" priority="248" dxfId="139" stopIfTrue="1">
      <formula>AND($N$1="CU",J14&lt;&gt;"Umpire",#REF!&lt;&gt;"")</formula>
    </cfRule>
    <cfRule type="expression" priority="249" dxfId="138" stopIfTrue="1">
      <formula>AND($N$1="CU",J14&lt;&gt;"Umpire")</formula>
    </cfRule>
  </conditionalFormatting>
  <conditionalFormatting sqref="H18">
    <cfRule type="expression" priority="250" dxfId="140" stopIfTrue="1">
      <formula>AND($N$1="CU",H18="Umpire")</formula>
    </cfRule>
    <cfRule type="expression" priority="251" dxfId="139" stopIfTrue="1">
      <formula>AND($N$1="CU",H18&lt;&gt;"Umpire",#REF!&lt;&gt;"")</formula>
    </cfRule>
    <cfRule type="expression" priority="252" dxfId="138" stopIfTrue="1">
      <formula>AND($N$1="CU",H18&lt;&gt;"Umpire")</formula>
    </cfRule>
  </conditionalFormatting>
  <conditionalFormatting sqref="L22">
    <cfRule type="expression" priority="253" dxfId="140" stopIfTrue="1">
      <formula>AND($N$1="CU",L22="Umpire")</formula>
    </cfRule>
    <cfRule type="expression" priority="254" dxfId="139" stopIfTrue="1">
      <formula>AND($N$1="CU",L22&lt;&gt;"Umpire",#REF!&lt;&gt;"")</formula>
    </cfRule>
    <cfRule type="expression" priority="255" dxfId="138" stopIfTrue="1">
      <formula>AND($N$1="CU",L22&lt;&gt;"Umpire")</formula>
    </cfRule>
  </conditionalFormatting>
  <conditionalFormatting sqref="G68">
    <cfRule type="expression" priority="256" dxfId="1" stopIfTrue="1">
      <formula>$C68=""</formula>
    </cfRule>
    <cfRule type="expression" priority="257" dxfId="24" stopIfTrue="1">
      <formula>AND(#REF!&lt;3,$C68&gt;0)</formula>
    </cfRule>
  </conditionalFormatting>
  <conditionalFormatting sqref="E68 E8">
    <cfRule type="expression" priority="258" dxfId="1" stopIfTrue="1">
      <formula>OR(E8="Bye",C8="")</formula>
    </cfRule>
    <cfRule type="expression" priority="259" dxfId="0" stopIfTrue="1">
      <formula>AND(#REF!&lt;5,$C8&gt;0)</formula>
    </cfRule>
  </conditionalFormatting>
  <conditionalFormatting sqref="F68">
    <cfRule type="expression" priority="260" dxfId="1" stopIfTrue="1">
      <formula>$C68=""</formula>
    </cfRule>
    <cfRule type="expression" priority="261" dxfId="24" stopIfTrue="1">
      <formula>AND(#REF!&lt;5,$C68&gt;0)</formula>
    </cfRule>
  </conditionalFormatting>
  <conditionalFormatting sqref="H68">
    <cfRule type="expression" priority="262" dxfId="1" stopIfTrue="1">
      <formula>$C68=""</formula>
    </cfRule>
    <cfRule type="expression" priority="263" dxfId="0" stopIfTrue="1">
      <formula>AND(#REF!&lt;5,$C68&gt;0)</formula>
    </cfRule>
  </conditionalFormatting>
  <conditionalFormatting sqref="E69">
    <cfRule type="expression" priority="264" dxfId="1" stopIfTrue="1">
      <formula>$C68=""</formula>
    </cfRule>
    <cfRule type="expression" priority="265" dxfId="24" stopIfTrue="1">
      <formula>AND(#REF!&lt;5,$C68&gt;0)</formula>
    </cfRule>
  </conditionalFormatting>
  <conditionalFormatting sqref="F69 H69">
    <cfRule type="expression" priority="266" dxfId="1" stopIfTrue="1">
      <formula>$C68=""</formula>
    </cfRule>
    <cfRule type="expression" priority="267" dxfId="0" stopIfTrue="1">
      <formula>AND(#REF!&lt;5,$C68&gt;0)</formula>
    </cfRule>
  </conditionalFormatting>
  <conditionalFormatting sqref="G52">
    <cfRule type="expression" priority="268" dxfId="1" stopIfTrue="1">
      <formula>$C52=""</formula>
    </cfRule>
    <cfRule type="expression" priority="269" dxfId="24" stopIfTrue="1">
      <formula>AND(#REF!&lt;3,$C52&gt;0)</formula>
    </cfRule>
  </conditionalFormatting>
  <conditionalFormatting sqref="E52 E7">
    <cfRule type="expression" priority="270" dxfId="1" stopIfTrue="1">
      <formula>OR(E7="Bye",C7="")</formula>
    </cfRule>
    <cfRule type="expression" priority="271" dxfId="0" stopIfTrue="1">
      <formula>AND(#REF!&lt;5,$C7&gt;0)</formula>
    </cfRule>
  </conditionalFormatting>
  <conditionalFormatting sqref="F52">
    <cfRule type="expression" priority="272" dxfId="1" stopIfTrue="1">
      <formula>$C52=""</formula>
    </cfRule>
    <cfRule type="expression" priority="273" dxfId="24" stopIfTrue="1">
      <formula>AND(#REF!&lt;5,$C52&gt;0)</formula>
    </cfRule>
  </conditionalFormatting>
  <conditionalFormatting sqref="H52">
    <cfRule type="expression" priority="274" dxfId="1" stopIfTrue="1">
      <formula>$C52=""</formula>
    </cfRule>
    <cfRule type="expression" priority="275" dxfId="0" stopIfTrue="1">
      <formula>AND(#REF!&lt;5,$C52&gt;0)</formula>
    </cfRule>
  </conditionalFormatting>
  <conditionalFormatting sqref="E53">
    <cfRule type="expression" priority="276" dxfId="1" stopIfTrue="1">
      <formula>$C52=""</formula>
    </cfRule>
    <cfRule type="expression" priority="277" dxfId="24" stopIfTrue="1">
      <formula>AND(#REF!&lt;5,$C52&gt;0)</formula>
    </cfRule>
  </conditionalFormatting>
  <conditionalFormatting sqref="F53 H53">
    <cfRule type="expression" priority="278" dxfId="1" stopIfTrue="1">
      <formula>$C52=""</formula>
    </cfRule>
    <cfRule type="expression" priority="279" dxfId="0" stopIfTrue="1">
      <formula>AND(#REF!&lt;5,$C52&gt;0)</formula>
    </cfRule>
  </conditionalFormatting>
  <conditionalFormatting sqref="G23">
    <cfRule type="expression" priority="280" dxfId="1" stopIfTrue="1">
      <formula>$C23=""</formula>
    </cfRule>
    <cfRule type="expression" priority="281" dxfId="24" stopIfTrue="1">
      <formula>AND(#REF!&lt;3,$C23&gt;0)</formula>
    </cfRule>
  </conditionalFormatting>
  <conditionalFormatting sqref="E23">
    <cfRule type="expression" priority="282" dxfId="1" stopIfTrue="1">
      <formula>OR(E23="Bye",C23="")</formula>
    </cfRule>
    <cfRule type="expression" priority="283" dxfId="0" stopIfTrue="1">
      <formula>AND(#REF!&lt;5,$C23&gt;0)</formula>
    </cfRule>
  </conditionalFormatting>
  <conditionalFormatting sqref="F23">
    <cfRule type="expression" priority="284" dxfId="1" stopIfTrue="1">
      <formula>$C23=""</formula>
    </cfRule>
    <cfRule type="expression" priority="285" dxfId="24" stopIfTrue="1">
      <formula>AND(#REF!&lt;5,$C23&gt;0)</formula>
    </cfRule>
  </conditionalFormatting>
  <conditionalFormatting sqref="H23">
    <cfRule type="expression" priority="286" dxfId="1" stopIfTrue="1">
      <formula>$C23=""</formula>
    </cfRule>
    <cfRule type="expression" priority="287" dxfId="0" stopIfTrue="1">
      <formula>AND(#REF!&lt;5,$C23&gt;0)</formula>
    </cfRule>
  </conditionalFormatting>
  <conditionalFormatting sqref="E24">
    <cfRule type="expression" priority="288" dxfId="1" stopIfTrue="1">
      <formula>$C23=""</formula>
    </cfRule>
    <cfRule type="expression" priority="289" dxfId="24" stopIfTrue="1">
      <formula>AND(#REF!&lt;5,$C23&gt;0)</formula>
    </cfRule>
  </conditionalFormatting>
  <conditionalFormatting sqref="F24 H24">
    <cfRule type="expression" priority="290" dxfId="1" stopIfTrue="1">
      <formula>$C23=""</formula>
    </cfRule>
    <cfRule type="expression" priority="291" dxfId="0" stopIfTrue="1">
      <formula>AND(#REF!&lt;5,$C23&gt;0)</formula>
    </cfRule>
  </conditionalFormatting>
  <conditionalFormatting sqref="G7">
    <cfRule type="expression" priority="292" dxfId="1" stopIfTrue="1">
      <formula>$C7=""</formula>
    </cfRule>
    <cfRule type="expression" priority="293" dxfId="24" stopIfTrue="1">
      <formula>AND(#REF!&lt;3,$C7&gt;0)</formula>
    </cfRule>
  </conditionalFormatting>
  <conditionalFormatting sqref="F7">
    <cfRule type="expression" priority="294" dxfId="1" stopIfTrue="1">
      <formula>$C7=""</formula>
    </cfRule>
    <cfRule type="expression" priority="295" dxfId="24" stopIfTrue="1">
      <formula>AND(#REF!&lt;5,$C7&gt;0)</formula>
    </cfRule>
  </conditionalFormatting>
  <conditionalFormatting sqref="H7">
    <cfRule type="expression" priority="296" dxfId="1" stopIfTrue="1">
      <formula>$C7=""</formula>
    </cfRule>
    <cfRule type="expression" priority="297" dxfId="0" stopIfTrue="1">
      <formula>AND(#REF!&lt;5,$C7&gt;0)</formula>
    </cfRule>
  </conditionalFormatting>
  <conditionalFormatting sqref="F8 H8">
    <cfRule type="expression" priority="298" dxfId="1" stopIfTrue="1">
      <formula>$C7=""</formula>
    </cfRule>
    <cfRule type="expression" priority="299" dxfId="0" stopIfTrue="1">
      <formula>AND(#REF!&lt;5,$C7&gt;0)</formula>
    </cfRule>
  </conditionalFormatting>
  <conditionalFormatting sqref="H51">
    <cfRule type="expression" priority="300" dxfId="140" stopIfTrue="1">
      <formula>AND($N$1="CU",H51="Umpire")</formula>
    </cfRule>
    <cfRule type="expression" priority="301" dxfId="139" stopIfTrue="1">
      <formula>AND($N$1="CU",H51&lt;&gt;"Umpire",#REF!&lt;&gt;"")</formula>
    </cfRule>
    <cfRule type="expression" priority="302" dxfId="138" stopIfTrue="1">
      <formula>AND($N$1="CU",H51&lt;&gt;"Umpire")</formula>
    </cfRule>
  </conditionalFormatting>
  <conditionalFormatting sqref="J49">
    <cfRule type="expression" priority="303" dxfId="0" stopIfTrue="1">
      <formula>#REF!="as"</formula>
    </cfRule>
    <cfRule type="expression" priority="304" dxfId="0" stopIfTrue="1">
      <formula>#REF!="bs"</formula>
    </cfRule>
  </conditionalFormatting>
  <conditionalFormatting sqref="H67">
    <cfRule type="expression" priority="305" dxfId="140" stopIfTrue="1">
      <formula>AND($N$1="CU",H67="Umpire")</formula>
    </cfRule>
    <cfRule type="expression" priority="306" dxfId="139" stopIfTrue="1">
      <formula>AND($N$1="CU",H67&lt;&gt;"Umpire",#REF!&lt;&gt;"")</formula>
    </cfRule>
    <cfRule type="expression" priority="307" dxfId="138" stopIfTrue="1">
      <formula>AND($N$1="CU",H67&lt;&gt;"Umpire")</formula>
    </cfRule>
  </conditionalFormatting>
  <conditionalFormatting sqref="H59">
    <cfRule type="expression" priority="308" dxfId="140" stopIfTrue="1">
      <formula>AND($N$1="CU",H59="Umpire")</formula>
    </cfRule>
    <cfRule type="expression" priority="309" dxfId="139" stopIfTrue="1">
      <formula>AND($N$1="CU",H59&lt;&gt;"Umpire",#REF!&lt;&gt;"")</formula>
    </cfRule>
    <cfRule type="expression" priority="310" dxfId="138" stopIfTrue="1">
      <formula>AND($N$1="CU",H59&lt;&gt;"Umpire")</formula>
    </cfRule>
  </conditionalFormatting>
  <conditionalFormatting sqref="S69">
    <cfRule type="expression" priority="193" dxfId="0" stopIfTrue="1">
      <formula>#REF!="as"</formula>
    </cfRule>
    <cfRule type="expression" priority="194" dxfId="0" stopIfTrue="1">
      <formula>#REF!="bs"</formula>
    </cfRule>
  </conditionalFormatting>
  <conditionalFormatting sqref="S70">
    <cfRule type="expression" priority="195" dxfId="0" stopIfTrue="1">
      <formula>#REF!="as"</formula>
    </cfRule>
    <cfRule type="expression" priority="196" dxfId="0" stopIfTrue="1">
      <formula>#REF!="bs"</formula>
    </cfRule>
  </conditionalFormatting>
  <conditionalFormatting sqref="S66">
    <cfRule type="expression" priority="197" dxfId="0" stopIfTrue="1">
      <formula>#REF!="as"</formula>
    </cfRule>
    <cfRule type="expression" priority="198" dxfId="0" stopIfTrue="1">
      <formula>#REF!="bs"</formula>
    </cfRule>
  </conditionalFormatting>
  <conditionalFormatting sqref="H43">
    <cfRule type="expression" priority="189" dxfId="1" stopIfTrue="1">
      <formula>$C43=""</formula>
    </cfRule>
    <cfRule type="expression" priority="190" dxfId="0" stopIfTrue="1">
      <formula>AND($D43&lt;5,$C43&gt;0)</formula>
    </cfRule>
  </conditionalFormatting>
  <conditionalFormatting sqref="H44">
    <cfRule type="expression" priority="191" dxfId="1" stopIfTrue="1">
      <formula>$C43=""</formula>
    </cfRule>
    <cfRule type="expression" priority="192" dxfId="0" stopIfTrue="1">
      <formula>AND($D43&lt;5,$C43&gt;0)</formula>
    </cfRule>
  </conditionalFormatting>
  <conditionalFormatting sqref="N66">
    <cfRule type="expression" priority="139" dxfId="1" stopIfTrue="1">
      <formula>OR(N66="Bye",L66="")</formula>
    </cfRule>
    <cfRule type="expression" priority="140" dxfId="0" stopIfTrue="1">
      <formula>AND(#REF!&lt;5,$C66&gt;0)</formula>
    </cfRule>
  </conditionalFormatting>
  <conditionalFormatting sqref="N67">
    <cfRule type="expression" priority="141" dxfId="1" stopIfTrue="1">
      <formula>$C66=""</formula>
    </cfRule>
    <cfRule type="expression" priority="142" dxfId="24" stopIfTrue="1">
      <formula>AND(#REF!&lt;5,$C66&gt;0)</formula>
    </cfRule>
  </conditionalFormatting>
  <conditionalFormatting sqref="N70">
    <cfRule type="expression" priority="131" dxfId="1" stopIfTrue="1">
      <formula>OR(N70="Bye",L70="")</formula>
    </cfRule>
    <cfRule type="expression" priority="132" dxfId="0" stopIfTrue="1">
      <formula>AND($D70&lt;5,$C70&gt;0)</formula>
    </cfRule>
  </conditionalFormatting>
  <conditionalFormatting sqref="N71">
    <cfRule type="expression" priority="133" dxfId="1" stopIfTrue="1">
      <formula>$C70=""</formula>
    </cfRule>
    <cfRule type="expression" priority="134" dxfId="24" stopIfTrue="1">
      <formula>AND($D70&lt;5,$C70&gt;0)</formula>
    </cfRule>
  </conditionalFormatting>
  <conditionalFormatting sqref="P67">
    <cfRule type="expression" priority="123" dxfId="1" stopIfTrue="1">
      <formula>OR(P67="Bye",N67="")</formula>
    </cfRule>
    <cfRule type="expression" priority="124" dxfId="0" stopIfTrue="1">
      <formula>AND($D67&lt;5,$C67&gt;0)</formula>
    </cfRule>
  </conditionalFormatting>
  <conditionalFormatting sqref="P68">
    <cfRule type="expression" priority="125" dxfId="1" stopIfTrue="1">
      <formula>$C67=""</formula>
    </cfRule>
    <cfRule type="expression" priority="126" dxfId="24" stopIfTrue="1">
      <formula>AND($D67&lt;5,$C67&gt;0)</formula>
    </cfRule>
  </conditionalFormatting>
  <conditionalFormatting sqref="E15">
    <cfRule type="expression" priority="97" dxfId="1" stopIfTrue="1">
      <formula>OR(E15="Bye",C15="")</formula>
    </cfRule>
    <cfRule type="expression" priority="98" dxfId="0" stopIfTrue="1">
      <formula>AND($D15&lt;5,$C15&gt;0)</formula>
    </cfRule>
  </conditionalFormatting>
  <conditionalFormatting sqref="E16">
    <cfRule type="expression" priority="99" dxfId="1" stopIfTrue="1">
      <formula>$C15=""</formula>
    </cfRule>
    <cfRule type="expression" priority="100" dxfId="24" stopIfTrue="1">
      <formula>AND($D15&lt;5,$C15&gt;0)</formula>
    </cfRule>
  </conditionalFormatting>
  <conditionalFormatting sqref="E31">
    <cfRule type="expression" priority="89" dxfId="1" stopIfTrue="1">
      <formula>OR(E31="Bye",C31="")</formula>
    </cfRule>
    <cfRule type="expression" priority="90" dxfId="0" stopIfTrue="1">
      <formula>AND($D31&lt;5,$C31&gt;0)</formula>
    </cfRule>
  </conditionalFormatting>
  <conditionalFormatting sqref="E32">
    <cfRule type="expression" priority="91" dxfId="1" stopIfTrue="1">
      <formula>$C31=""</formula>
    </cfRule>
    <cfRule type="expression" priority="92" dxfId="24" stopIfTrue="1">
      <formula>AND($D31&lt;5,$C31&gt;0)</formula>
    </cfRule>
  </conditionalFormatting>
  <conditionalFormatting sqref="E35">
    <cfRule type="expression" priority="85" dxfId="1" stopIfTrue="1">
      <formula>OR(E35="Bye",C35="")</formula>
    </cfRule>
    <cfRule type="expression" priority="86" dxfId="0" stopIfTrue="1">
      <formula>AND($D35&lt;5,$C35&gt;0)</formula>
    </cfRule>
  </conditionalFormatting>
  <conditionalFormatting sqref="E36">
    <cfRule type="expression" priority="87" dxfId="1" stopIfTrue="1">
      <formula>$C35=""</formula>
    </cfRule>
    <cfRule type="expression" priority="88" dxfId="24" stopIfTrue="1">
      <formula>AND($D35&lt;5,$C35&gt;0)</formula>
    </cfRule>
  </conditionalFormatting>
  <conditionalFormatting sqref="E39">
    <cfRule type="expression" priority="81" dxfId="1" stopIfTrue="1">
      <formula>OR(E39="Bye",C39="")</formula>
    </cfRule>
    <cfRule type="expression" priority="82" dxfId="0" stopIfTrue="1">
      <formula>AND(#REF!&lt;5,$C39&gt;0)</formula>
    </cfRule>
  </conditionalFormatting>
  <conditionalFormatting sqref="E40">
    <cfRule type="expression" priority="83" dxfId="1" stopIfTrue="1">
      <formula>$C39=""</formula>
    </cfRule>
    <cfRule type="expression" priority="84" dxfId="24" stopIfTrue="1">
      <formula>AND(#REF!&lt;5,$C39&gt;0)</formula>
    </cfRule>
  </conditionalFormatting>
  <conditionalFormatting sqref="E43">
    <cfRule type="expression" priority="77" dxfId="1" stopIfTrue="1">
      <formula>OR(E43="Bye",C43="")</formula>
    </cfRule>
    <cfRule type="expression" priority="78" dxfId="0" stopIfTrue="1">
      <formula>AND($D43&lt;5,$C43&gt;0)</formula>
    </cfRule>
  </conditionalFormatting>
  <conditionalFormatting sqref="E44">
    <cfRule type="expression" priority="79" dxfId="1" stopIfTrue="1">
      <formula>$C43=""</formula>
    </cfRule>
    <cfRule type="expression" priority="80" dxfId="24" stopIfTrue="1">
      <formula>AND($D43&lt;5,$C43&gt;0)</formula>
    </cfRule>
  </conditionalFormatting>
  <conditionalFormatting sqref="E56">
    <cfRule type="expression" priority="73" dxfId="1" stopIfTrue="1">
      <formula>OR(E56="Bye",C56="")</formula>
    </cfRule>
    <cfRule type="expression" priority="74" dxfId="0" stopIfTrue="1">
      <formula>AND(#REF!&lt;5,$C56&gt;0)</formula>
    </cfRule>
  </conditionalFormatting>
  <conditionalFormatting sqref="E57">
    <cfRule type="expression" priority="75" dxfId="1" stopIfTrue="1">
      <formula>$C56=""</formula>
    </cfRule>
    <cfRule type="expression" priority="76" dxfId="24" stopIfTrue="1">
      <formula>AND(#REF!&lt;5,$C56&gt;0)</formula>
    </cfRule>
  </conditionalFormatting>
  <conditionalFormatting sqref="J66">
    <cfRule type="expression" priority="69" dxfId="1" stopIfTrue="1">
      <formula>OR(J66="Bye",H66="")</formula>
    </cfRule>
    <cfRule type="expression" priority="70" dxfId="0" stopIfTrue="1">
      <formula>AND(#REF!&lt;5,$C66&gt;0)</formula>
    </cfRule>
  </conditionalFormatting>
  <conditionalFormatting sqref="J67">
    <cfRule type="expression" priority="71" dxfId="1" stopIfTrue="1">
      <formula>$C66=""</formula>
    </cfRule>
    <cfRule type="expression" priority="72" dxfId="24" stopIfTrue="1">
      <formula>AND(#REF!&lt;5,$C66&gt;0)</formula>
    </cfRule>
  </conditionalFormatting>
  <conditionalFormatting sqref="J50">
    <cfRule type="expression" priority="65" dxfId="1" stopIfTrue="1">
      <formula>OR(J50="Bye",H50="")</formula>
    </cfRule>
    <cfRule type="expression" priority="66" dxfId="0" stopIfTrue="1">
      <formula>AND(#REF!&lt;5,$C50&gt;0)</formula>
    </cfRule>
  </conditionalFormatting>
  <conditionalFormatting sqref="J51">
    <cfRule type="expression" priority="67" dxfId="1" stopIfTrue="1">
      <formula>$C50=""</formula>
    </cfRule>
    <cfRule type="expression" priority="68" dxfId="24" stopIfTrue="1">
      <formula>AND(#REF!&lt;5,$C50&gt;0)</formula>
    </cfRule>
  </conditionalFormatting>
  <conditionalFormatting sqref="J25">
    <cfRule type="expression" priority="61" dxfId="1" stopIfTrue="1">
      <formula>OR(J25="Bye",H25="")</formula>
    </cfRule>
    <cfRule type="expression" priority="62" dxfId="0" stopIfTrue="1">
      <formula>AND(#REF!&lt;5,$C25&gt;0)</formula>
    </cfRule>
  </conditionalFormatting>
  <conditionalFormatting sqref="J26">
    <cfRule type="expression" priority="63" dxfId="1" stopIfTrue="1">
      <formula>$C25=""</formula>
    </cfRule>
    <cfRule type="expression" priority="64" dxfId="24" stopIfTrue="1">
      <formula>AND(#REF!&lt;5,$C25&gt;0)</formula>
    </cfRule>
  </conditionalFormatting>
  <conditionalFormatting sqref="J10">
    <cfRule type="expression" priority="57" dxfId="1" stopIfTrue="1">
      <formula>OR(J10="Bye",H10="")</formula>
    </cfRule>
    <cfRule type="expression" priority="58" dxfId="0" stopIfTrue="1">
      <formula>AND(#REF!&lt;5,$C10&gt;0)</formula>
    </cfRule>
  </conditionalFormatting>
  <conditionalFormatting sqref="J9">
    <cfRule type="expression" priority="59" dxfId="1" stopIfTrue="1">
      <formula>OR(J9="Bye",H9="")</formula>
    </cfRule>
    <cfRule type="expression" priority="60" dxfId="0" stopIfTrue="1">
      <formula>AND(#REF!&lt;5,$C9&gt;0)</formula>
    </cfRule>
  </conditionalFormatting>
  <conditionalFormatting sqref="E19">
    <cfRule type="expression" priority="53" dxfId="1" stopIfTrue="1">
      <formula>OR(E19="Bye",C19="")</formula>
    </cfRule>
    <cfRule type="expression" priority="54" dxfId="0" stopIfTrue="1">
      <formula>AND($D19&lt;5,$C19&gt;0)</formula>
    </cfRule>
  </conditionalFormatting>
  <conditionalFormatting sqref="E20">
    <cfRule type="expression" priority="55" dxfId="1" stopIfTrue="1">
      <formula>$C19=""</formula>
    </cfRule>
    <cfRule type="expression" priority="56" dxfId="24" stopIfTrue="1">
      <formula>AND($D19&lt;5,$C19&gt;0)</formula>
    </cfRule>
  </conditionalFormatting>
  <conditionalFormatting sqref="J58">
    <cfRule type="expression" priority="45" dxfId="1" stopIfTrue="1">
      <formula>OR(J58="Bye",H58="")</formula>
    </cfRule>
    <cfRule type="expression" priority="46" dxfId="0" stopIfTrue="1">
      <formula>AND(#REF!&lt;5,$C58&gt;0)</formula>
    </cfRule>
  </conditionalFormatting>
  <conditionalFormatting sqref="J59">
    <cfRule type="expression" priority="47" dxfId="1" stopIfTrue="1">
      <formula>$C58=""</formula>
    </cfRule>
    <cfRule type="expression" priority="48" dxfId="24" stopIfTrue="1">
      <formula>AND(#REF!&lt;5,$C58&gt;0)</formula>
    </cfRule>
  </conditionalFormatting>
  <conditionalFormatting sqref="J17">
    <cfRule type="expression" priority="41" dxfId="1" stopIfTrue="1">
      <formula>OR(J17="Bye",H17="")</formula>
    </cfRule>
    <cfRule type="expression" priority="42" dxfId="0" stopIfTrue="1">
      <formula>AND($D17&lt;5,$C17&gt;0)</formula>
    </cfRule>
  </conditionalFormatting>
  <conditionalFormatting sqref="J18">
    <cfRule type="expression" priority="43" dxfId="1" stopIfTrue="1">
      <formula>$C17=""</formula>
    </cfRule>
    <cfRule type="expression" priority="44" dxfId="24" stopIfTrue="1">
      <formula>AND($D17&lt;5,$C17&gt;0)</formula>
    </cfRule>
  </conditionalFormatting>
  <conditionalFormatting sqref="J33">
    <cfRule type="expression" priority="37" dxfId="1" stopIfTrue="1">
      <formula>OR(J33="Bye",H33="")</formula>
    </cfRule>
    <cfRule type="expression" priority="38" dxfId="0" stopIfTrue="1">
      <formula>AND($D33&lt;5,$C33&gt;0)</formula>
    </cfRule>
  </conditionalFormatting>
  <conditionalFormatting sqref="J34">
    <cfRule type="expression" priority="39" dxfId="1" stopIfTrue="1">
      <formula>$C33=""</formula>
    </cfRule>
    <cfRule type="expression" priority="40" dxfId="24" stopIfTrue="1">
      <formula>AND($D33&lt;5,$C33&gt;0)</formula>
    </cfRule>
  </conditionalFormatting>
  <conditionalFormatting sqref="J41">
    <cfRule type="expression" priority="33" dxfId="1" stopIfTrue="1">
      <formula>OR(J41="Bye",H41="")</formula>
    </cfRule>
    <cfRule type="expression" priority="34" dxfId="0" stopIfTrue="1">
      <formula>AND(#REF!&lt;5,$C41&gt;0)</formula>
    </cfRule>
  </conditionalFormatting>
  <conditionalFormatting sqref="J42">
    <cfRule type="expression" priority="35" dxfId="1" stopIfTrue="1">
      <formula>$C41=""</formula>
    </cfRule>
    <cfRule type="expression" priority="36" dxfId="24" stopIfTrue="1">
      <formula>AND(#REF!&lt;5,$C41&gt;0)</formula>
    </cfRule>
  </conditionalFormatting>
  <conditionalFormatting sqref="L14">
    <cfRule type="expression" priority="29" dxfId="1" stopIfTrue="1">
      <formula>OR(L14="Bye",J14="")</formula>
    </cfRule>
    <cfRule type="expression" priority="30" dxfId="0" stopIfTrue="1">
      <formula>AND(#REF!&lt;5,$C14&gt;0)</formula>
    </cfRule>
  </conditionalFormatting>
  <conditionalFormatting sqref="L13">
    <cfRule type="expression" priority="31" dxfId="1" stopIfTrue="1">
      <formula>OR(L13="Bye",J13="")</formula>
    </cfRule>
    <cfRule type="expression" priority="32" dxfId="0" stopIfTrue="1">
      <formula>AND(#REF!&lt;5,$C13&gt;0)</formula>
    </cfRule>
  </conditionalFormatting>
  <conditionalFormatting sqref="L29">
    <cfRule type="expression" priority="25" dxfId="1" stopIfTrue="1">
      <formula>OR(L29="Bye",J29="")</formula>
    </cfRule>
    <cfRule type="expression" priority="26" dxfId="0" stopIfTrue="1">
      <formula>AND($D29&lt;5,$C29&gt;0)</formula>
    </cfRule>
  </conditionalFormatting>
  <conditionalFormatting sqref="L30">
    <cfRule type="expression" priority="27" dxfId="1" stopIfTrue="1">
      <formula>$C29=""</formula>
    </cfRule>
    <cfRule type="expression" priority="28" dxfId="24" stopIfTrue="1">
      <formula>AND($D29&lt;5,$C29&gt;0)</formula>
    </cfRule>
  </conditionalFormatting>
  <conditionalFormatting sqref="L45">
    <cfRule type="expression" priority="21" dxfId="1" stopIfTrue="1">
      <formula>OR(L45="Bye",J45="")</formula>
    </cfRule>
    <cfRule type="expression" priority="22" dxfId="0" stopIfTrue="1">
      <formula>AND(#REF!&lt;5,$C45&gt;0)</formula>
    </cfRule>
  </conditionalFormatting>
  <conditionalFormatting sqref="L46">
    <cfRule type="expression" priority="23" dxfId="1" stopIfTrue="1">
      <formula>$C45=""</formula>
    </cfRule>
    <cfRule type="expression" priority="24" dxfId="24" stopIfTrue="1">
      <formula>AND(#REF!&lt;5,$C45&gt;0)</formula>
    </cfRule>
  </conditionalFormatting>
  <conditionalFormatting sqref="L62">
    <cfRule type="expression" priority="17" dxfId="1" stopIfTrue="1">
      <formula>OR(L62="Bye",J62="")</formula>
    </cfRule>
    <cfRule type="expression" priority="18" dxfId="0" stopIfTrue="1">
      <formula>AND(#REF!&lt;5,$C62&gt;0)</formula>
    </cfRule>
  </conditionalFormatting>
  <conditionalFormatting sqref="L63">
    <cfRule type="expression" priority="19" dxfId="1" stopIfTrue="1">
      <formula>$C62=""</formula>
    </cfRule>
    <cfRule type="expression" priority="20" dxfId="24" stopIfTrue="1">
      <formula>AND(#REF!&lt;5,$C62&gt;0)</formula>
    </cfRule>
  </conditionalFormatting>
  <conditionalFormatting sqref="N22">
    <cfRule type="expression" priority="13" dxfId="1" stopIfTrue="1">
      <formula>OR(N22="Bye",L22="")</formula>
    </cfRule>
    <cfRule type="expression" priority="14" dxfId="0" stopIfTrue="1">
      <formula>AND(#REF!&lt;5,$C22&gt;0)</formula>
    </cfRule>
  </conditionalFormatting>
  <conditionalFormatting sqref="N21">
    <cfRule type="expression" priority="15" dxfId="1" stopIfTrue="1">
      <formula>OR(N21="Bye",L21="")</formula>
    </cfRule>
    <cfRule type="expression" priority="16" dxfId="0" stopIfTrue="1">
      <formula>AND(#REF!&lt;5,$C21&gt;0)</formula>
    </cfRule>
  </conditionalFormatting>
  <conditionalFormatting sqref="N54">
    <cfRule type="expression" priority="5" dxfId="1" stopIfTrue="1">
      <formula>OR(N54="Bye",L54="")</formula>
    </cfRule>
    <cfRule type="expression" priority="6" dxfId="0" stopIfTrue="1">
      <formula>AND(#REF!&lt;5,$C54&gt;0)</formula>
    </cfRule>
  </conditionalFormatting>
  <conditionalFormatting sqref="N55">
    <cfRule type="expression" priority="7" dxfId="1" stopIfTrue="1">
      <formula>$C54=""</formula>
    </cfRule>
    <cfRule type="expression" priority="8" dxfId="24" stopIfTrue="1">
      <formula>AND(#REF!&lt;5,$C54&gt;0)</formula>
    </cfRule>
  </conditionalFormatting>
  <conditionalFormatting sqref="P37">
    <cfRule type="expression" priority="1" dxfId="1" stopIfTrue="1">
      <formula>OR(P37="Bye",N37="")</formula>
    </cfRule>
    <cfRule type="expression" priority="2" dxfId="0" stopIfTrue="1">
      <formula>AND(#REF!&lt;5,$C37&gt;0)</formula>
    </cfRule>
  </conditionalFormatting>
  <conditionalFormatting sqref="P38">
    <cfRule type="expression" priority="3" dxfId="1" stopIfTrue="1">
      <formula>$C37=""</formula>
    </cfRule>
    <cfRule type="expression" priority="4" dxfId="24" stopIfTrue="1">
      <formula>AND(#REF!&lt;5,$C37&gt;0)</formula>
    </cfRule>
  </conditionalFormatting>
  <dataValidations count="1">
    <dataValidation type="list" allowBlank="1" showInputMessage="1" sqref="H10 H18 H26 H34 H42 H51 H59 H67 J63 J46 L55 N38 J30 L22 J14">
      <formula1>$T$7:$T$18</formula1>
    </dataValidation>
  </dataValidations>
  <printOptions horizontalCentered="1"/>
  <pageMargins left="0" right="0" top="0.3937007874015748" bottom="0.3937007874015748" header="0" footer="0"/>
  <pageSetup horizontalDpi="300" verticalDpi="300" orientation="portrait" paperSize="9" scale="93" r:id="rId1"/>
</worksheet>
</file>

<file path=xl/worksheets/sheet8.xml><?xml version="1.0" encoding="utf-8"?>
<worksheet xmlns="http://schemas.openxmlformats.org/spreadsheetml/2006/main" xmlns:r="http://schemas.openxmlformats.org/officeDocument/2006/relationships">
  <sheetPr codeName="Sheet38"/>
  <dimension ref="A1:V82"/>
  <sheetViews>
    <sheetView showGridLines="0" showZeros="0" tabSelected="1" zoomScale="110" zoomScaleNormal="110" zoomScalePageLayoutView="0" workbookViewId="0" topLeftCell="A79">
      <selection activeCell="O76" sqref="O76"/>
    </sheetView>
  </sheetViews>
  <sheetFormatPr defaultColWidth="9.140625" defaultRowHeight="12.75"/>
  <cols>
    <col min="1" max="1" width="3.28125" style="92" customWidth="1"/>
    <col min="2" max="2" width="4.8515625" style="92" customWidth="1"/>
    <col min="3" max="3" width="0.13671875" style="92" customWidth="1"/>
    <col min="4" max="4" width="4.28125" style="92" customWidth="1"/>
    <col min="5" max="5" width="15.7109375" style="92" customWidth="1"/>
    <col min="6" max="6" width="2.7109375" style="92" customWidth="1"/>
    <col min="7" max="7" width="7.7109375" style="92" customWidth="1"/>
    <col min="8" max="8" width="5.8515625" style="92" customWidth="1"/>
    <col min="9" max="9" width="4.57421875" style="210" customWidth="1"/>
    <col min="10" max="10" width="12.140625" style="92" customWidth="1"/>
    <col min="11" max="11" width="1.7109375" style="210" customWidth="1"/>
    <col min="12" max="12" width="10.7109375" style="92" customWidth="1"/>
    <col min="13" max="13" width="3.57421875" style="209" customWidth="1"/>
    <col min="14" max="14" width="10.7109375" style="92" customWidth="1"/>
    <col min="15" max="15" width="1.7109375" style="210" customWidth="1"/>
    <col min="16" max="16" width="9.8515625" style="92" customWidth="1"/>
    <col min="17" max="17" width="6.140625" style="209" customWidth="1"/>
    <col min="18" max="18" width="0" style="92" hidden="1" customWidth="1"/>
    <col min="19" max="19" width="8.57421875" style="92" customWidth="1"/>
    <col min="20" max="20" width="7.140625" style="92" hidden="1" customWidth="1"/>
    <col min="21" max="16384" width="9.140625" style="92" customWidth="1"/>
  </cols>
  <sheetData>
    <row r="1" spans="1:17" s="301" customFormat="1" ht="21.75" customHeight="1">
      <c r="A1" s="305"/>
      <c r="B1" s="304"/>
      <c r="C1" s="303"/>
      <c r="D1" s="304" t="s">
        <v>228</v>
      </c>
      <c r="E1" s="303"/>
      <c r="F1" s="303"/>
      <c r="G1" s="317" t="s">
        <v>62</v>
      </c>
      <c r="H1" s="317"/>
      <c r="I1" s="317"/>
      <c r="J1" s="317"/>
      <c r="K1" s="317"/>
      <c r="L1" s="317"/>
      <c r="M1" s="317"/>
      <c r="N1" s="317"/>
      <c r="O1" s="5"/>
      <c r="P1" s="8"/>
      <c r="Q1" s="302"/>
    </row>
    <row r="2" spans="1:17" s="295" customFormat="1" ht="15">
      <c r="A2" s="300">
        <f>'[2]Week SetUp'!$A$8</f>
        <v>0</v>
      </c>
      <c r="B2" s="299"/>
      <c r="C2" s="179"/>
      <c r="D2" s="297" t="s">
        <v>211</v>
      </c>
      <c r="E2" s="179"/>
      <c r="F2" s="298">
        <f>'[2]Week SetUp'!$C$8</f>
        <v>0</v>
      </c>
      <c r="G2" s="309" t="s">
        <v>63</v>
      </c>
      <c r="H2" s="309"/>
      <c r="I2" s="309"/>
      <c r="J2" s="309"/>
      <c r="K2" s="309"/>
      <c r="L2" s="309"/>
      <c r="M2" s="309"/>
      <c r="N2" s="309"/>
      <c r="O2" s="309"/>
      <c r="P2" s="309"/>
      <c r="Q2" s="296"/>
    </row>
    <row r="3" spans="1:17" s="272" customFormat="1" ht="11.25" customHeight="1">
      <c r="A3" s="252"/>
      <c r="B3" s="252"/>
      <c r="C3" s="252"/>
      <c r="D3" s="252" t="s">
        <v>217</v>
      </c>
      <c r="E3" s="252"/>
      <c r="F3" s="252"/>
      <c r="G3" s="252"/>
      <c r="H3" s="252"/>
      <c r="I3" s="292"/>
      <c r="J3" s="294" t="s">
        <v>213</v>
      </c>
      <c r="K3" s="294"/>
      <c r="L3" s="293"/>
      <c r="M3" s="292"/>
      <c r="N3" s="252" t="s">
        <v>121</v>
      </c>
      <c r="O3" s="292"/>
      <c r="P3" s="252"/>
      <c r="Q3" s="291"/>
    </row>
    <row r="4" spans="1:17" s="283" customFormat="1" ht="11.25" customHeight="1" thickBot="1">
      <c r="A4" s="316"/>
      <c r="B4" s="316"/>
      <c r="C4" s="316"/>
      <c r="D4" s="285"/>
      <c r="E4" s="285"/>
      <c r="F4" s="23"/>
      <c r="G4" s="290"/>
      <c r="H4" s="285"/>
      <c r="I4" s="286"/>
      <c r="J4" s="289"/>
      <c r="K4" s="288"/>
      <c r="L4" s="287" t="str">
        <f>'[2]Week SetUp'!$C$12</f>
        <v> </v>
      </c>
      <c r="M4" s="286"/>
      <c r="N4" s="285" t="s">
        <v>214</v>
      </c>
      <c r="O4" s="286"/>
      <c r="P4" s="285"/>
      <c r="Q4" s="284"/>
    </row>
    <row r="5" spans="1:17" s="272" customFormat="1" ht="9.75">
      <c r="A5" s="282"/>
      <c r="B5" s="279" t="s">
        <v>3</v>
      </c>
      <c r="C5" s="279" t="str">
        <f>IF(OR(F2="Week 3",F2="Masters"),"CP","Rank")</f>
        <v>Rank</v>
      </c>
      <c r="D5" s="279" t="s">
        <v>5</v>
      </c>
      <c r="E5" s="281" t="s">
        <v>210</v>
      </c>
      <c r="F5" s="281" t="s">
        <v>209</v>
      </c>
      <c r="G5" s="281"/>
      <c r="H5" s="281" t="s">
        <v>8</v>
      </c>
      <c r="I5" s="281"/>
      <c r="J5" s="279" t="s">
        <v>10</v>
      </c>
      <c r="K5" s="280"/>
      <c r="L5" s="279" t="s">
        <v>11</v>
      </c>
      <c r="M5" s="280"/>
      <c r="N5" s="279" t="s">
        <v>12</v>
      </c>
      <c r="O5" s="280"/>
      <c r="P5" s="279" t="s">
        <v>208</v>
      </c>
      <c r="Q5" s="278"/>
    </row>
    <row r="6" spans="1:17" s="272" customFormat="1" ht="3.75" customHeight="1" thickBot="1">
      <c r="A6" s="277"/>
      <c r="B6" s="274"/>
      <c r="C6" s="274"/>
      <c r="D6" s="274"/>
      <c r="E6" s="276"/>
      <c r="F6" s="276"/>
      <c r="G6" s="249"/>
      <c r="H6" s="276"/>
      <c r="I6" s="275"/>
      <c r="J6" s="274"/>
      <c r="K6" s="275"/>
      <c r="L6" s="274"/>
      <c r="M6" s="275"/>
      <c r="N6" s="274"/>
      <c r="O6" s="275"/>
      <c r="P6" s="274"/>
      <c r="Q6" s="273"/>
    </row>
    <row r="7" spans="1:20" s="221" customFormat="1" ht="10.5" customHeight="1">
      <c r="A7" s="267">
        <v>1</v>
      </c>
      <c r="B7" s="235"/>
      <c r="C7" s="235"/>
      <c r="D7" s="243">
        <v>1</v>
      </c>
      <c r="E7" s="235" t="s">
        <v>18</v>
      </c>
      <c r="F7" s="235"/>
      <c r="G7" s="235"/>
      <c r="H7" s="226"/>
      <c r="I7" s="255"/>
      <c r="J7" s="229"/>
      <c r="K7" s="233"/>
      <c r="L7" s="229"/>
      <c r="M7" s="233"/>
      <c r="N7" s="229"/>
      <c r="O7" s="233"/>
      <c r="P7" s="229"/>
      <c r="Q7" s="233"/>
      <c r="T7" s="271" t="str">
        <f>'[2]Officials'!P24</f>
        <v>Umpire</v>
      </c>
    </row>
    <row r="8" spans="1:20" s="221" customFormat="1" ht="9" customHeight="1">
      <c r="A8" s="80"/>
      <c r="B8" s="237"/>
      <c r="C8" s="237"/>
      <c r="D8" s="237"/>
      <c r="E8" s="235" t="s">
        <v>124</v>
      </c>
      <c r="F8" s="235"/>
      <c r="G8" s="236"/>
      <c r="H8" s="226"/>
      <c r="I8" s="234"/>
      <c r="J8" s="254"/>
      <c r="K8" s="233"/>
      <c r="L8" s="229"/>
      <c r="M8" s="233"/>
      <c r="N8" s="229"/>
      <c r="O8" s="233"/>
      <c r="P8" s="229"/>
      <c r="Q8" s="233"/>
      <c r="T8" s="269" t="str">
        <f>'[2]Officials'!P25</f>
        <v> </v>
      </c>
    </row>
    <row r="9" spans="1:20" s="221" customFormat="1" ht="9" customHeight="1">
      <c r="A9" s="80"/>
      <c r="B9" s="80"/>
      <c r="C9" s="80"/>
      <c r="D9" s="80"/>
      <c r="E9" s="257"/>
      <c r="F9" s="257"/>
      <c r="G9" s="249"/>
      <c r="H9" s="257"/>
      <c r="I9" s="251"/>
      <c r="J9" s="235" t="s">
        <v>18</v>
      </c>
      <c r="K9" s="260"/>
      <c r="L9" s="229"/>
      <c r="M9" s="233"/>
      <c r="N9" s="229"/>
      <c r="O9" s="233"/>
      <c r="P9" s="229"/>
      <c r="Q9" s="233"/>
      <c r="T9" s="269" t="str">
        <f>'[2]Officials'!P26</f>
        <v> </v>
      </c>
    </row>
    <row r="10" spans="1:20" s="221" customFormat="1" ht="9" customHeight="1">
      <c r="A10" s="80"/>
      <c r="B10" s="80"/>
      <c r="C10" s="80"/>
      <c r="D10" s="80"/>
      <c r="E10" s="257"/>
      <c r="F10" s="257"/>
      <c r="G10" s="249"/>
      <c r="H10" s="248"/>
      <c r="I10" s="247"/>
      <c r="J10" s="235" t="s">
        <v>124</v>
      </c>
      <c r="K10" s="259"/>
      <c r="L10" s="229"/>
      <c r="M10" s="233"/>
      <c r="N10" s="229"/>
      <c r="O10" s="233"/>
      <c r="P10" s="229"/>
      <c r="Q10" s="233"/>
      <c r="T10" s="269" t="str">
        <f>'[2]Officials'!P27</f>
        <v> </v>
      </c>
    </row>
    <row r="11" spans="1:20" s="221" customFormat="1" ht="9" customHeight="1">
      <c r="A11" s="80">
        <v>2</v>
      </c>
      <c r="B11" s="244"/>
      <c r="C11" s="244"/>
      <c r="D11" s="63">
        <v>1</v>
      </c>
      <c r="E11" s="226"/>
      <c r="F11" s="226"/>
      <c r="G11" s="235"/>
      <c r="H11" s="226"/>
      <c r="I11" s="242"/>
      <c r="J11" s="229"/>
      <c r="K11" s="230"/>
      <c r="L11" s="231"/>
      <c r="M11" s="260"/>
      <c r="N11" s="229"/>
      <c r="O11" s="233"/>
      <c r="P11" s="229"/>
      <c r="Q11" s="233"/>
      <c r="T11" s="269" t="str">
        <f>'[2]Officials'!P28</f>
        <v> </v>
      </c>
    </row>
    <row r="12" spans="1:20" s="221" customFormat="1" ht="9" customHeight="1">
      <c r="A12" s="80"/>
      <c r="B12" s="237"/>
      <c r="C12" s="237"/>
      <c r="D12" s="237"/>
      <c r="E12" s="226"/>
      <c r="F12" s="226"/>
      <c r="G12" s="270"/>
      <c r="H12" s="226"/>
      <c r="I12" s="234"/>
      <c r="J12" s="229"/>
      <c r="K12" s="230"/>
      <c r="L12" s="232"/>
      <c r="M12" s="263"/>
      <c r="N12" s="229"/>
      <c r="O12" s="233"/>
      <c r="P12" s="229"/>
      <c r="Q12" s="233"/>
      <c r="T12" s="269" t="str">
        <f>'[2]Officials'!P29</f>
        <v> </v>
      </c>
    </row>
    <row r="13" spans="1:20" s="221" customFormat="1" ht="9" customHeight="1">
      <c r="A13" s="80"/>
      <c r="B13" s="80"/>
      <c r="C13" s="80"/>
      <c r="D13" s="58"/>
      <c r="E13" s="257"/>
      <c r="F13" s="257"/>
      <c r="G13" s="249"/>
      <c r="H13" s="257"/>
      <c r="I13" s="256"/>
      <c r="J13" s="229"/>
      <c r="K13" s="251"/>
      <c r="L13" s="235" t="s">
        <v>18</v>
      </c>
      <c r="M13" s="233"/>
      <c r="N13" s="229"/>
      <c r="O13" s="233"/>
      <c r="P13" s="229"/>
      <c r="Q13" s="233"/>
      <c r="T13" s="269" t="str">
        <f>'[2]Officials'!P30</f>
        <v> </v>
      </c>
    </row>
    <row r="14" spans="1:20" s="221" customFormat="1" ht="9" customHeight="1">
      <c r="A14" s="80"/>
      <c r="B14" s="80"/>
      <c r="C14" s="80"/>
      <c r="D14" s="58"/>
      <c r="E14" s="257"/>
      <c r="F14" s="257"/>
      <c r="G14" s="249"/>
      <c r="H14" s="257"/>
      <c r="I14" s="256"/>
      <c r="J14" s="248"/>
      <c r="L14" s="235" t="s">
        <v>124</v>
      </c>
      <c r="M14" s="259"/>
      <c r="N14" s="229"/>
      <c r="O14" s="233"/>
      <c r="P14" s="229"/>
      <c r="Q14" s="233"/>
      <c r="T14" s="269" t="str">
        <f>'[2]Officials'!P31</f>
        <v> </v>
      </c>
    </row>
    <row r="15" spans="1:20" s="221" customFormat="1" ht="9" customHeight="1">
      <c r="A15" s="237">
        <v>3</v>
      </c>
      <c r="B15" s="244"/>
      <c r="C15" s="244">
        <f>IF($D15="","",IF($F$2="Week 3",VLOOKUP($D15,'[2]Do Main Draw Prep Wk34'!$A$7:$V$23,21),VLOOKUP($D15,'[2]Do Main Draw Prep Fut&amp;Wk12'!$A$7:$V$23,21)))</f>
      </c>
      <c r="D15" s="63"/>
      <c r="E15" s="226"/>
      <c r="F15" s="226"/>
      <c r="G15" s="226"/>
      <c r="H15" s="226"/>
      <c r="I15" s="255"/>
      <c r="J15" s="229"/>
      <c r="K15" s="230"/>
      <c r="L15" s="80" t="s">
        <v>260</v>
      </c>
      <c r="M15" s="230"/>
      <c r="N15" s="231"/>
      <c r="O15" s="233"/>
      <c r="P15" s="229"/>
      <c r="Q15" s="233"/>
      <c r="T15" s="269" t="str">
        <f>'[2]Officials'!P32</f>
        <v> </v>
      </c>
    </row>
    <row r="16" spans="1:20" s="221" customFormat="1" ht="9" customHeight="1">
      <c r="A16" s="80"/>
      <c r="B16" s="237"/>
      <c r="C16" s="237"/>
      <c r="D16" s="237"/>
      <c r="E16" s="226"/>
      <c r="F16" s="226"/>
      <c r="G16" s="236"/>
      <c r="H16" s="226"/>
      <c r="I16" s="234"/>
      <c r="J16" s="254"/>
      <c r="K16" s="230"/>
      <c r="L16" s="229"/>
      <c r="M16" s="230"/>
      <c r="N16" s="229"/>
      <c r="O16" s="233"/>
      <c r="P16" s="229"/>
      <c r="Q16" s="233"/>
      <c r="T16" s="269" t="str">
        <f>'[2]Officials'!P33</f>
        <v> </v>
      </c>
    </row>
    <row r="17" spans="1:20" s="221" customFormat="1" ht="9" customHeight="1">
      <c r="A17" s="80"/>
      <c r="B17" s="80"/>
      <c r="C17" s="80"/>
      <c r="D17" s="58"/>
      <c r="E17" s="257"/>
      <c r="F17" s="257"/>
      <c r="G17" s="249"/>
      <c r="H17" s="257"/>
      <c r="I17" s="251"/>
      <c r="J17" s="226" t="s">
        <v>138</v>
      </c>
      <c r="K17" s="250"/>
      <c r="L17" s="229"/>
      <c r="M17" s="230"/>
      <c r="N17" s="229"/>
      <c r="O17" s="233"/>
      <c r="P17" s="229"/>
      <c r="Q17" s="233"/>
      <c r="T17" s="269" t="str">
        <f>'[2]Officials'!P34</f>
        <v> </v>
      </c>
    </row>
    <row r="18" spans="1:20" s="221" customFormat="1" ht="9" customHeight="1" thickBot="1">
      <c r="A18" s="80"/>
      <c r="B18" s="80"/>
      <c r="C18" s="80"/>
      <c r="D18" s="58"/>
      <c r="E18" s="257"/>
      <c r="F18" s="257"/>
      <c r="G18" s="249"/>
      <c r="H18" s="248"/>
      <c r="J18" s="226" t="s">
        <v>125</v>
      </c>
      <c r="K18" s="234"/>
      <c r="L18" s="229"/>
      <c r="M18" s="230"/>
      <c r="N18" s="229"/>
      <c r="O18" s="233"/>
      <c r="P18" s="229"/>
      <c r="Q18" s="233"/>
      <c r="T18" s="268" t="str">
        <f>'[2]Officials'!P35</f>
        <v>None</v>
      </c>
    </row>
    <row r="19" spans="1:17" s="221" customFormat="1" ht="9" customHeight="1">
      <c r="A19" s="80">
        <v>4</v>
      </c>
      <c r="B19" s="244"/>
      <c r="C19" s="244">
        <f>IF($D19="","",IF($F$2="Week 3",VLOOKUP($D19,'[2]Do Main Draw Prep Wk34'!$A$7:$V$23,21),VLOOKUP($D19,'[2]Do Main Draw Prep Fut&amp;Wk12'!$A$7:$V$23,21)))</f>
      </c>
      <c r="D19" s="63"/>
      <c r="E19" s="226"/>
      <c r="F19" s="226"/>
      <c r="G19" s="226"/>
      <c r="H19" s="226"/>
      <c r="I19" s="242"/>
      <c r="J19" s="80"/>
      <c r="K19" s="233"/>
      <c r="L19" s="231"/>
      <c r="M19" s="250"/>
      <c r="N19" s="229"/>
      <c r="O19" s="233"/>
      <c r="P19" s="229"/>
      <c r="Q19" s="233"/>
    </row>
    <row r="20" spans="1:17" s="221" customFormat="1" ht="9" customHeight="1">
      <c r="A20" s="80"/>
      <c r="B20" s="237"/>
      <c r="C20" s="237"/>
      <c r="D20" s="237"/>
      <c r="E20" s="226"/>
      <c r="F20" s="226"/>
      <c r="G20" s="236"/>
      <c r="H20" s="226"/>
      <c r="I20" s="234"/>
      <c r="J20" s="80"/>
      <c r="K20" s="233"/>
      <c r="L20" s="232"/>
      <c r="M20" s="258"/>
      <c r="N20" s="229"/>
      <c r="O20" s="233"/>
      <c r="P20" s="229"/>
      <c r="Q20" s="233"/>
    </row>
    <row r="21" spans="1:17" s="221" customFormat="1" ht="9" customHeight="1">
      <c r="A21" s="80"/>
      <c r="B21" s="80"/>
      <c r="C21" s="80"/>
      <c r="D21" s="80"/>
      <c r="E21" s="257"/>
      <c r="F21" s="257"/>
      <c r="G21" s="249"/>
      <c r="H21" s="257"/>
      <c r="I21" s="256"/>
      <c r="J21" s="229"/>
      <c r="K21" s="233"/>
      <c r="L21" s="229"/>
      <c r="M21" s="251"/>
      <c r="N21" s="235" t="s">
        <v>18</v>
      </c>
      <c r="O21" s="233"/>
      <c r="P21" s="229"/>
      <c r="Q21" s="233"/>
    </row>
    <row r="22" spans="1:17" s="221" customFormat="1" ht="9" customHeight="1">
      <c r="A22" s="80"/>
      <c r="B22" s="80"/>
      <c r="C22" s="80"/>
      <c r="D22" s="80"/>
      <c r="E22" s="257"/>
      <c r="F22" s="257"/>
      <c r="G22" s="249"/>
      <c r="H22" s="257"/>
      <c r="I22" s="256"/>
      <c r="J22" s="229"/>
      <c r="K22" s="233"/>
      <c r="L22" s="248"/>
      <c r="N22" s="235" t="s">
        <v>124</v>
      </c>
      <c r="O22" s="259"/>
      <c r="P22" s="229"/>
      <c r="Q22" s="233"/>
    </row>
    <row r="23" spans="1:17" s="221" customFormat="1" ht="9" customHeight="1">
      <c r="A23" s="267">
        <v>5</v>
      </c>
      <c r="B23" s="244"/>
      <c r="C23" s="244" t="e">
        <f>IF(#REF!="","",IF($F$2="Week 3",VLOOKUP(#REF!,'[2]Do Main Draw Prep Wk34'!$A$7:$V$23,21),VLOOKUP(#REF!,'[2]Do Main Draw Prep Fut&amp;Wk12'!$A$7:$V$23,21)))</f>
        <v>#REF!</v>
      </c>
      <c r="D23" s="243"/>
      <c r="E23" s="235"/>
      <c r="F23" s="235"/>
      <c r="G23" s="235"/>
      <c r="H23" s="235"/>
      <c r="I23" s="255"/>
      <c r="J23" s="229"/>
      <c r="K23" s="233"/>
      <c r="L23" s="229"/>
      <c r="M23" s="230"/>
      <c r="N23" s="80" t="s">
        <v>183</v>
      </c>
      <c r="O23" s="230"/>
      <c r="P23" s="229"/>
      <c r="Q23" s="233"/>
    </row>
    <row r="24" spans="1:17" s="221" customFormat="1" ht="9" customHeight="1">
      <c r="A24" s="80"/>
      <c r="B24" s="237"/>
      <c r="C24" s="237"/>
      <c r="D24" s="237"/>
      <c r="E24" s="235"/>
      <c r="F24" s="235"/>
      <c r="G24" s="236"/>
      <c r="H24" s="235"/>
      <c r="I24" s="234"/>
      <c r="J24" s="254"/>
      <c r="K24" s="233"/>
      <c r="L24" s="229"/>
      <c r="M24" s="230"/>
      <c r="N24" s="229"/>
      <c r="O24" s="230"/>
      <c r="P24" s="229"/>
      <c r="Q24" s="233"/>
    </row>
    <row r="25" spans="1:17" s="221" customFormat="1" ht="9" customHeight="1">
      <c r="A25" s="80"/>
      <c r="B25" s="80"/>
      <c r="C25" s="80"/>
      <c r="D25" s="80"/>
      <c r="E25" s="257"/>
      <c r="F25" s="257"/>
      <c r="G25" s="249"/>
      <c r="H25" s="257"/>
      <c r="I25" s="251"/>
      <c r="J25" s="235" t="s">
        <v>200</v>
      </c>
      <c r="K25" s="260"/>
      <c r="L25" s="229"/>
      <c r="M25" s="230"/>
      <c r="N25" s="229"/>
      <c r="O25" s="230"/>
      <c r="P25" s="229"/>
      <c r="Q25" s="233"/>
    </row>
    <row r="26" spans="1:17" s="221" customFormat="1" ht="9" customHeight="1">
      <c r="A26" s="80"/>
      <c r="B26" s="80"/>
      <c r="C26" s="80"/>
      <c r="D26" s="80"/>
      <c r="E26" s="257"/>
      <c r="F26" s="257"/>
      <c r="G26" s="249"/>
      <c r="H26" s="248"/>
      <c r="J26" s="235" t="s">
        <v>226</v>
      </c>
      <c r="K26" s="259"/>
      <c r="L26" s="229"/>
      <c r="M26" s="230"/>
      <c r="N26" s="229"/>
      <c r="O26" s="230"/>
      <c r="P26" s="229"/>
      <c r="Q26" s="233"/>
    </row>
    <row r="27" spans="1:17" s="221" customFormat="1" ht="9" customHeight="1">
      <c r="A27" s="80">
        <v>6</v>
      </c>
      <c r="B27" s="244"/>
      <c r="C27" s="244">
        <f>IF($D27="","",IF($F$2="Week 3",VLOOKUP($D27,'[2]Do Main Draw Prep Wk34'!$A$7:$V$23,21),VLOOKUP($D27,'[2]Do Main Draw Prep Fut&amp;Wk12'!$A$7:$V$23,21)))</f>
      </c>
      <c r="D27" s="63"/>
      <c r="E27" s="226"/>
      <c r="F27" s="226"/>
      <c r="G27" s="226"/>
      <c r="H27" s="226"/>
      <c r="I27" s="242"/>
      <c r="J27" s="229"/>
      <c r="K27" s="230"/>
      <c r="L27" s="231"/>
      <c r="M27" s="250"/>
      <c r="N27" s="229"/>
      <c r="O27" s="230"/>
      <c r="P27" s="229"/>
      <c r="Q27" s="233"/>
    </row>
    <row r="28" spans="1:17" s="221" customFormat="1" ht="9" customHeight="1">
      <c r="A28" s="80"/>
      <c r="B28" s="237"/>
      <c r="C28" s="237"/>
      <c r="D28" s="237"/>
      <c r="E28" s="226"/>
      <c r="F28" s="226"/>
      <c r="G28" s="236"/>
      <c r="H28" s="226"/>
      <c r="I28" s="234"/>
      <c r="J28" s="229"/>
      <c r="K28" s="230"/>
      <c r="L28" s="232"/>
      <c r="M28" s="258"/>
      <c r="N28" s="229"/>
      <c r="O28" s="230"/>
      <c r="P28" s="229"/>
      <c r="Q28" s="233"/>
    </row>
    <row r="29" spans="1:17" s="221" customFormat="1" ht="9" customHeight="1">
      <c r="A29" s="80"/>
      <c r="B29" s="80"/>
      <c r="C29" s="80"/>
      <c r="D29" s="58"/>
      <c r="E29" s="257"/>
      <c r="F29" s="257"/>
      <c r="G29" s="249"/>
      <c r="H29" s="257"/>
      <c r="I29" s="256"/>
      <c r="J29" s="229"/>
      <c r="K29" s="251"/>
      <c r="L29" s="235" t="s">
        <v>200</v>
      </c>
      <c r="M29" s="230"/>
      <c r="N29" s="229"/>
      <c r="O29" s="230"/>
      <c r="P29" s="229"/>
      <c r="Q29" s="233"/>
    </row>
    <row r="30" spans="1:17" s="221" customFormat="1" ht="9" customHeight="1">
      <c r="A30" s="80"/>
      <c r="B30" s="80"/>
      <c r="C30" s="80"/>
      <c r="D30" s="58"/>
      <c r="E30" s="257"/>
      <c r="F30" s="257"/>
      <c r="G30" s="249"/>
      <c r="H30" s="257"/>
      <c r="I30" s="256"/>
      <c r="J30" s="248"/>
      <c r="L30" s="235" t="s">
        <v>226</v>
      </c>
      <c r="M30" s="234"/>
      <c r="N30" s="229"/>
      <c r="O30" s="230"/>
      <c r="P30" s="229"/>
      <c r="Q30" s="233"/>
    </row>
    <row r="31" spans="1:17" s="221" customFormat="1" ht="9" customHeight="1">
      <c r="A31" s="237">
        <v>7</v>
      </c>
      <c r="B31" s="244"/>
      <c r="C31" s="244">
        <f>IF($D31="","",IF($F$2="Week 3",VLOOKUP($D31,'[2]Do Main Draw Prep Wk34'!$A$7:$V$23,21),VLOOKUP($D31,'[2]Do Main Draw Prep Fut&amp;Wk12'!$A$7:$V$23,21)))</f>
      </c>
      <c r="D31" s="63"/>
      <c r="E31" s="226"/>
      <c r="F31" s="226"/>
      <c r="G31" s="226"/>
      <c r="H31" s="226"/>
      <c r="I31" s="255"/>
      <c r="J31" s="229"/>
      <c r="K31" s="230"/>
      <c r="L31" s="80" t="s">
        <v>195</v>
      </c>
      <c r="M31" s="233"/>
      <c r="N31" s="231"/>
      <c r="O31" s="230"/>
      <c r="P31" s="229"/>
      <c r="Q31" s="233"/>
    </row>
    <row r="32" spans="1:17" s="221" customFormat="1" ht="9" customHeight="1">
      <c r="A32" s="80"/>
      <c r="B32" s="237"/>
      <c r="C32" s="237"/>
      <c r="D32" s="237"/>
      <c r="E32" s="226"/>
      <c r="F32" s="226"/>
      <c r="G32" s="236"/>
      <c r="H32" s="226"/>
      <c r="I32" s="234"/>
      <c r="J32" s="254"/>
      <c r="K32" s="230"/>
      <c r="L32" s="229"/>
      <c r="M32" s="233"/>
      <c r="N32" s="229"/>
      <c r="O32" s="230"/>
      <c r="P32" s="229"/>
      <c r="Q32" s="233"/>
    </row>
    <row r="33" spans="1:17" s="221" customFormat="1" ht="9" customHeight="1">
      <c r="A33" s="80"/>
      <c r="B33" s="80"/>
      <c r="C33" s="80"/>
      <c r="D33" s="58"/>
      <c r="E33" s="257"/>
      <c r="F33" s="257"/>
      <c r="G33" s="249"/>
      <c r="H33" s="257"/>
      <c r="I33" s="251"/>
      <c r="J33" s="226" t="s">
        <v>132</v>
      </c>
      <c r="K33" s="250"/>
      <c r="L33" s="229"/>
      <c r="M33" s="233"/>
      <c r="N33" s="229"/>
      <c r="O33" s="230"/>
      <c r="P33" s="229"/>
      <c r="Q33" s="233"/>
    </row>
    <row r="34" spans="1:17" s="221" customFormat="1" ht="9" customHeight="1">
      <c r="A34" s="80"/>
      <c r="B34" s="80"/>
      <c r="C34" s="80"/>
      <c r="D34" s="58"/>
      <c r="E34" s="257"/>
      <c r="F34" s="257"/>
      <c r="G34" s="249"/>
      <c r="H34" s="248"/>
      <c r="J34" s="266" t="s">
        <v>174</v>
      </c>
      <c r="K34" s="234"/>
      <c r="L34" s="229"/>
      <c r="M34" s="233"/>
      <c r="N34" s="229"/>
      <c r="O34" s="230"/>
      <c r="P34" s="229"/>
      <c r="Q34" s="233"/>
    </row>
    <row r="35" spans="1:17" s="221" customFormat="1" ht="9" customHeight="1">
      <c r="A35" s="80">
        <v>8</v>
      </c>
      <c r="B35" s="244"/>
      <c r="C35" s="244">
        <f>IF($D35="","",IF($F$2="Week 3",VLOOKUP($D35,'[2]Do Main Draw Prep Wk34'!$A$7:$V$23,21),VLOOKUP($D35,'[2]Do Main Draw Prep Fut&amp;Wk12'!$A$7:$V$23,21)))</f>
      </c>
      <c r="D35" s="63"/>
      <c r="E35" s="226"/>
      <c r="F35" s="226"/>
      <c r="G35" s="226"/>
      <c r="H35" s="226"/>
      <c r="I35" s="242"/>
      <c r="J35" s="80"/>
      <c r="K35" s="233"/>
      <c r="L35" s="231"/>
      <c r="M35" s="260"/>
      <c r="N35" s="229"/>
      <c r="O35" s="230"/>
      <c r="P35" s="229"/>
      <c r="Q35" s="233"/>
    </row>
    <row r="36" spans="1:17" s="221" customFormat="1" ht="9" customHeight="1">
      <c r="A36" s="80"/>
      <c r="B36" s="237"/>
      <c r="C36" s="237"/>
      <c r="D36" s="237"/>
      <c r="E36" s="226"/>
      <c r="F36" s="226"/>
      <c r="G36" s="236"/>
      <c r="H36" s="226"/>
      <c r="I36" s="234"/>
      <c r="J36" s="229"/>
      <c r="K36" s="233"/>
      <c r="L36" s="232"/>
      <c r="M36" s="263"/>
      <c r="N36" s="229"/>
      <c r="O36" s="230"/>
      <c r="P36" s="229"/>
      <c r="Q36" s="233"/>
    </row>
    <row r="37" spans="1:17" s="221" customFormat="1" ht="9" customHeight="1">
      <c r="A37" s="80"/>
      <c r="B37" s="80"/>
      <c r="C37" s="80"/>
      <c r="D37" s="58"/>
      <c r="E37" s="257"/>
      <c r="F37" s="257"/>
      <c r="G37" s="249"/>
      <c r="H37" s="257"/>
      <c r="I37" s="256"/>
      <c r="J37" s="229"/>
      <c r="K37" s="233"/>
      <c r="L37" s="229"/>
      <c r="M37" s="233"/>
      <c r="N37" s="233"/>
      <c r="O37" s="251"/>
      <c r="P37" s="235" t="s">
        <v>18</v>
      </c>
      <c r="Q37" s="265"/>
    </row>
    <row r="38" spans="1:17" s="221" customFormat="1" ht="9" customHeight="1">
      <c r="A38" s="80"/>
      <c r="B38" s="80"/>
      <c r="C38" s="80"/>
      <c r="D38" s="58"/>
      <c r="E38" s="257"/>
      <c r="F38" s="257"/>
      <c r="G38" s="249"/>
      <c r="H38" s="257"/>
      <c r="I38" s="256"/>
      <c r="J38" s="229"/>
      <c r="K38" s="233"/>
      <c r="L38" s="229"/>
      <c r="M38" s="233"/>
      <c r="N38" s="248"/>
      <c r="P38" s="235" t="s">
        <v>124</v>
      </c>
      <c r="Q38" s="264"/>
    </row>
    <row r="39" spans="1:17" s="221" customFormat="1" ht="9" customHeight="1">
      <c r="A39" s="237">
        <v>9</v>
      </c>
      <c r="B39" s="244"/>
      <c r="C39" s="244">
        <f>IF($D39="","",IF($F$2="Week 3",VLOOKUP($D39,'[2]Do Main Draw Prep Wk34'!$A$7:$V$23,21),VLOOKUP($D39,'[2]Do Main Draw Prep Fut&amp;Wk12'!$A$7:$V$23,21)))</f>
      </c>
      <c r="D39" s="63"/>
      <c r="E39" s="226"/>
      <c r="F39" s="226"/>
      <c r="G39" s="226"/>
      <c r="H39" s="226"/>
      <c r="I39" s="255"/>
      <c r="J39" s="229"/>
      <c r="K39" s="233"/>
      <c r="L39" s="229"/>
      <c r="M39" s="233"/>
      <c r="N39" s="229"/>
      <c r="O39" s="230"/>
      <c r="P39" s="231" t="s">
        <v>190</v>
      </c>
      <c r="Q39" s="233"/>
    </row>
    <row r="40" spans="1:17" s="221" customFormat="1" ht="9" customHeight="1">
      <c r="A40" s="80"/>
      <c r="B40" s="237"/>
      <c r="C40" s="237"/>
      <c r="D40" s="237"/>
      <c r="E40" s="226"/>
      <c r="F40" s="226"/>
      <c r="G40" s="236"/>
      <c r="H40" s="226"/>
      <c r="I40" s="234"/>
      <c r="J40" s="254"/>
      <c r="K40" s="233"/>
      <c r="L40" s="229"/>
      <c r="M40" s="233"/>
      <c r="N40" s="229"/>
      <c r="O40" s="230"/>
      <c r="P40" s="232"/>
      <c r="Q40" s="263"/>
    </row>
    <row r="41" spans="1:17" s="221" customFormat="1" ht="9" customHeight="1">
      <c r="A41" s="80"/>
      <c r="B41" s="80"/>
      <c r="C41" s="80"/>
      <c r="D41" s="58"/>
      <c r="E41" s="257"/>
      <c r="F41" s="257"/>
      <c r="G41" s="249"/>
      <c r="H41" s="257"/>
      <c r="I41" s="251"/>
      <c r="J41" s="226" t="s">
        <v>143</v>
      </c>
      <c r="K41" s="260"/>
      <c r="L41" s="229"/>
      <c r="M41" s="233"/>
      <c r="N41" s="229"/>
      <c r="O41" s="230"/>
      <c r="P41" s="229"/>
      <c r="Q41" s="233"/>
    </row>
    <row r="42" spans="1:17" s="221" customFormat="1" ht="9" customHeight="1">
      <c r="A42" s="80"/>
      <c r="B42" s="80"/>
      <c r="C42" s="80"/>
      <c r="D42" s="58"/>
      <c r="E42" s="257"/>
      <c r="F42" s="257"/>
      <c r="G42" s="249"/>
      <c r="H42" s="248"/>
      <c r="J42" s="226" t="s">
        <v>206</v>
      </c>
      <c r="K42" s="259"/>
      <c r="L42" s="229"/>
      <c r="M42" s="233"/>
      <c r="N42" s="229"/>
      <c r="O42" s="230"/>
      <c r="P42" s="229"/>
      <c r="Q42" s="233"/>
    </row>
    <row r="43" spans="1:17" s="221" customFormat="1" ht="9" customHeight="1">
      <c r="A43" s="80">
        <v>10</v>
      </c>
      <c r="B43" s="244"/>
      <c r="C43" s="244">
        <f>IF($D43="","",IF($F$2="Week 3",VLOOKUP($D43,'[2]Do Main Draw Prep Wk34'!$A$7:$V$23,21),VLOOKUP($D43,'[2]Do Main Draw Prep Fut&amp;Wk12'!$A$7:$V$23,21)))</f>
      </c>
      <c r="D43" s="63"/>
      <c r="E43" s="226"/>
      <c r="F43" s="226"/>
      <c r="G43" s="226"/>
      <c r="H43" s="226"/>
      <c r="I43" s="242"/>
      <c r="J43" s="80"/>
      <c r="K43" s="230"/>
      <c r="L43" s="231"/>
      <c r="M43" s="260"/>
      <c r="N43" s="229"/>
      <c r="O43" s="230"/>
      <c r="P43" s="229"/>
      <c r="Q43" s="233"/>
    </row>
    <row r="44" spans="1:17" s="221" customFormat="1" ht="9" customHeight="1">
      <c r="A44" s="80"/>
      <c r="B44" s="237"/>
      <c r="C44" s="237"/>
      <c r="D44" s="237"/>
      <c r="E44" s="226"/>
      <c r="F44" s="226"/>
      <c r="G44" s="236"/>
      <c r="H44" s="226"/>
      <c r="I44" s="234"/>
      <c r="J44" s="229"/>
      <c r="K44" s="230"/>
      <c r="L44" s="232"/>
      <c r="M44" s="263"/>
      <c r="N44" s="229"/>
      <c r="O44" s="230"/>
      <c r="P44" s="229"/>
      <c r="Q44" s="233"/>
    </row>
    <row r="45" spans="1:17" s="221" customFormat="1" ht="9" customHeight="1">
      <c r="A45" s="80"/>
      <c r="B45" s="80"/>
      <c r="C45" s="80"/>
      <c r="D45" s="58"/>
      <c r="E45" s="257"/>
      <c r="F45" s="257"/>
      <c r="G45" s="249"/>
      <c r="H45" s="257"/>
      <c r="I45" s="256"/>
      <c r="J45" s="229"/>
      <c r="K45" s="251"/>
      <c r="L45" s="261" t="s">
        <v>142</v>
      </c>
      <c r="M45" s="233"/>
      <c r="N45" s="229"/>
      <c r="O45" s="230"/>
      <c r="P45" s="229"/>
      <c r="Q45" s="233"/>
    </row>
    <row r="46" spans="1:17" s="221" customFormat="1" ht="9" customHeight="1">
      <c r="A46" s="80"/>
      <c r="B46" s="80"/>
      <c r="C46" s="80"/>
      <c r="D46" s="58"/>
      <c r="E46" s="257"/>
      <c r="F46" s="257"/>
      <c r="G46" s="249"/>
      <c r="H46" s="257"/>
      <c r="I46" s="256"/>
      <c r="J46" s="248"/>
      <c r="L46" s="261" t="s">
        <v>135</v>
      </c>
      <c r="M46" s="259"/>
      <c r="N46" s="229"/>
      <c r="O46" s="230"/>
      <c r="P46" s="229"/>
      <c r="Q46" s="233"/>
    </row>
    <row r="47" spans="1:17" s="221" customFormat="1" ht="10.5" customHeight="1">
      <c r="A47" s="237">
        <v>11</v>
      </c>
      <c r="B47" s="244"/>
      <c r="C47" s="244">
        <f>IF($D47="","",IF($F$2="Week 3",VLOOKUP($D47,'[2]Do Main Draw Prep Wk34'!$A$7:$V$23,21),VLOOKUP($D47,'[2]Do Main Draw Prep Fut&amp;Wk12'!$A$7:$V$23,21)))</f>
      </c>
      <c r="D47" s="63"/>
      <c r="E47" s="226"/>
      <c r="F47" s="226"/>
      <c r="G47" s="226"/>
      <c r="H47" s="226"/>
      <c r="I47" s="255"/>
      <c r="J47" s="229"/>
      <c r="K47" s="230"/>
      <c r="L47" s="80" t="s">
        <v>261</v>
      </c>
      <c r="M47" s="230"/>
      <c r="N47" s="231"/>
      <c r="O47" s="230"/>
      <c r="P47" s="229"/>
      <c r="Q47" s="233"/>
    </row>
    <row r="48" spans="1:17" s="221" customFormat="1" ht="12" customHeight="1">
      <c r="A48" s="80"/>
      <c r="B48" s="237"/>
      <c r="C48" s="237"/>
      <c r="D48" s="237"/>
      <c r="E48" s="226"/>
      <c r="F48" s="226"/>
      <c r="G48" s="236"/>
      <c r="H48" s="226"/>
      <c r="I48" s="234"/>
      <c r="J48" s="254"/>
      <c r="K48" s="230"/>
      <c r="L48" s="229"/>
      <c r="M48" s="230"/>
      <c r="N48" s="229"/>
      <c r="O48" s="230"/>
      <c r="P48" s="229"/>
      <c r="Q48" s="233"/>
    </row>
    <row r="49" spans="1:17" s="221" customFormat="1" ht="9" customHeight="1">
      <c r="A49" s="80"/>
      <c r="B49" s="80"/>
      <c r="C49" s="80"/>
      <c r="D49" s="80"/>
      <c r="E49" s="257"/>
      <c r="F49" s="257"/>
      <c r="G49" s="249"/>
      <c r="H49" s="257"/>
      <c r="I49" s="251"/>
      <c r="J49" s="228"/>
      <c r="K49" s="250"/>
      <c r="L49" s="229"/>
      <c r="M49" s="230"/>
      <c r="N49" s="229"/>
      <c r="O49" s="230"/>
      <c r="P49" s="229"/>
      <c r="Q49" s="233"/>
    </row>
    <row r="50" spans="1:17" s="221" customFormat="1" ht="9" customHeight="1">
      <c r="A50" s="80"/>
      <c r="B50" s="80"/>
      <c r="C50" s="80"/>
      <c r="D50" s="80"/>
      <c r="E50" s="257"/>
      <c r="F50" s="257"/>
      <c r="G50" s="249"/>
      <c r="H50" s="257"/>
      <c r="I50" s="262"/>
      <c r="J50" s="261" t="s">
        <v>142</v>
      </c>
      <c r="K50" s="250"/>
      <c r="L50" s="229"/>
      <c r="M50" s="230"/>
      <c r="N50" s="229"/>
      <c r="O50" s="230"/>
      <c r="P50" s="229"/>
      <c r="Q50" s="233"/>
    </row>
    <row r="51" spans="1:17" s="221" customFormat="1" ht="11.25" customHeight="1">
      <c r="A51" s="80"/>
      <c r="B51" s="80"/>
      <c r="C51" s="80"/>
      <c r="D51" s="80"/>
      <c r="E51" s="257"/>
      <c r="F51" s="257"/>
      <c r="G51" s="249"/>
      <c r="H51" s="248"/>
      <c r="J51" s="261" t="s">
        <v>135</v>
      </c>
      <c r="K51" s="234"/>
      <c r="L51" s="229"/>
      <c r="M51" s="230"/>
      <c r="N51" s="229"/>
      <c r="O51" s="230"/>
      <c r="P51" s="229"/>
      <c r="Q51" s="233"/>
    </row>
    <row r="52" spans="1:17" s="221" customFormat="1" ht="9" customHeight="1">
      <c r="A52" s="245">
        <v>12</v>
      </c>
      <c r="B52" s="244"/>
      <c r="C52" s="244" t="e">
        <f>IF(#REF!="","",IF($F$2="Week 3",VLOOKUP(#REF!,'[2]Do Main Draw Prep Wk34'!$A$7:$V$23,21),VLOOKUP(#REF!,'[2]Do Main Draw Prep Fut&amp;Wk12'!$A$7:$V$23,21)))</f>
        <v>#REF!</v>
      </c>
      <c r="D52" s="243"/>
      <c r="E52" s="235"/>
      <c r="F52" s="235"/>
      <c r="G52" s="226"/>
      <c r="H52" s="235"/>
      <c r="I52" s="242"/>
      <c r="J52" s="229"/>
      <c r="K52" s="233"/>
      <c r="L52" s="231"/>
      <c r="M52" s="250"/>
      <c r="N52" s="229"/>
      <c r="O52" s="230"/>
      <c r="P52" s="229"/>
      <c r="Q52" s="233"/>
    </row>
    <row r="53" spans="1:17" s="221" customFormat="1" ht="9" customHeight="1">
      <c r="A53" s="80"/>
      <c r="B53" s="237"/>
      <c r="C53" s="237"/>
      <c r="D53" s="237"/>
      <c r="E53" s="235"/>
      <c r="F53" s="235"/>
      <c r="G53" s="236"/>
      <c r="H53" s="235"/>
      <c r="I53" s="234"/>
      <c r="J53" s="229"/>
      <c r="K53" s="233"/>
      <c r="L53" s="232"/>
      <c r="M53" s="258"/>
      <c r="N53" s="229"/>
      <c r="O53" s="230"/>
      <c r="P53" s="229"/>
      <c r="Q53" s="233"/>
    </row>
    <row r="54" spans="1:17" s="221" customFormat="1" ht="9" customHeight="1">
      <c r="A54" s="80"/>
      <c r="B54" s="80"/>
      <c r="C54" s="80"/>
      <c r="D54" s="80"/>
      <c r="E54" s="257"/>
      <c r="F54" s="257"/>
      <c r="G54" s="249"/>
      <c r="H54" s="257"/>
      <c r="I54" s="256"/>
      <c r="J54" s="229"/>
      <c r="K54" s="233"/>
      <c r="L54" s="229"/>
      <c r="M54" s="251"/>
      <c r="N54" s="244" t="s">
        <v>128</v>
      </c>
      <c r="O54" s="230"/>
      <c r="P54" s="229"/>
      <c r="Q54" s="233"/>
    </row>
    <row r="55" spans="1:17" s="221" customFormat="1" ht="9" customHeight="1">
      <c r="A55" s="80"/>
      <c r="B55" s="80"/>
      <c r="C55" s="80"/>
      <c r="D55" s="80"/>
      <c r="E55" s="257"/>
      <c r="F55" s="257"/>
      <c r="G55" s="249"/>
      <c r="H55" s="257"/>
      <c r="I55" s="256"/>
      <c r="J55" s="229"/>
      <c r="K55" s="233"/>
      <c r="L55" s="248"/>
      <c r="N55" s="244" t="s">
        <v>128</v>
      </c>
      <c r="O55" s="234"/>
      <c r="P55" s="229"/>
      <c r="Q55" s="233"/>
    </row>
    <row r="56" spans="1:17" s="221" customFormat="1" ht="9" customHeight="1">
      <c r="A56" s="237">
        <v>13</v>
      </c>
      <c r="B56" s="244"/>
      <c r="C56" s="244">
        <f>IF($D56="","",IF($F$2="Week 3",VLOOKUP($D56,'[2]Do Main Draw Prep Wk34'!$A$7:$V$23,21),VLOOKUP($D56,'[2]Do Main Draw Prep Fut&amp;Wk12'!$A$7:$V$23,21)))</f>
      </c>
      <c r="D56" s="63"/>
      <c r="E56" s="226"/>
      <c r="F56" s="226"/>
      <c r="G56" s="226"/>
      <c r="H56" s="226"/>
      <c r="I56" s="255"/>
      <c r="J56" s="229"/>
      <c r="K56" s="233"/>
      <c r="L56" s="229"/>
      <c r="M56" s="230"/>
      <c r="N56" s="229" t="s">
        <v>232</v>
      </c>
      <c r="O56" s="233"/>
      <c r="P56" s="229"/>
      <c r="Q56" s="233"/>
    </row>
    <row r="57" spans="1:17" s="221" customFormat="1" ht="9" customHeight="1">
      <c r="A57" s="80"/>
      <c r="B57" s="237"/>
      <c r="C57" s="237"/>
      <c r="D57" s="237"/>
      <c r="E57" s="226"/>
      <c r="F57" s="226"/>
      <c r="G57" s="236"/>
      <c r="H57" s="226"/>
      <c r="I57" s="234"/>
      <c r="J57" s="254"/>
      <c r="K57" s="233"/>
      <c r="L57" s="229"/>
      <c r="M57" s="230"/>
      <c r="N57" s="229"/>
      <c r="O57" s="233"/>
      <c r="P57" s="229"/>
      <c r="Q57" s="233"/>
    </row>
    <row r="58" spans="1:17" s="221" customFormat="1" ht="9" customHeight="1">
      <c r="A58" s="80"/>
      <c r="B58" s="80"/>
      <c r="C58" s="80"/>
      <c r="D58" s="58"/>
      <c r="E58" s="257"/>
      <c r="F58" s="257"/>
      <c r="G58" s="249"/>
      <c r="H58" s="257"/>
      <c r="I58" s="251"/>
      <c r="J58" s="226" t="s">
        <v>130</v>
      </c>
      <c r="K58" s="260"/>
      <c r="L58" s="229"/>
      <c r="M58" s="230"/>
      <c r="N58" s="229"/>
      <c r="O58" s="233"/>
      <c r="P58" s="229"/>
      <c r="Q58" s="233"/>
    </row>
    <row r="59" spans="1:17" s="221" customFormat="1" ht="9" customHeight="1">
      <c r="A59" s="80"/>
      <c r="B59" s="80"/>
      <c r="C59" s="80"/>
      <c r="D59" s="58"/>
      <c r="E59" s="257"/>
      <c r="F59" s="257"/>
      <c r="G59" s="249"/>
      <c r="H59" s="248"/>
      <c r="I59" s="247"/>
      <c r="J59" s="226" t="s">
        <v>141</v>
      </c>
      <c r="K59" s="259"/>
      <c r="L59" s="229"/>
      <c r="M59" s="230"/>
      <c r="N59" s="229"/>
      <c r="O59" s="233"/>
      <c r="P59" s="229"/>
      <c r="Q59" s="233"/>
    </row>
    <row r="60" spans="1:17" s="221" customFormat="1" ht="9" customHeight="1">
      <c r="A60" s="80">
        <v>14</v>
      </c>
      <c r="B60" s="244"/>
      <c r="C60" s="244">
        <f>IF($D60="","",IF($F$2="Week 3",VLOOKUP($D60,'[2]Do Main Draw Prep Wk34'!$A$7:$V$23,21),VLOOKUP($D60,'[2]Do Main Draw Prep Fut&amp;Wk12'!$A$7:$V$23,21)))</f>
      </c>
      <c r="D60" s="63"/>
      <c r="E60" s="226"/>
      <c r="F60" s="226"/>
      <c r="G60" s="226"/>
      <c r="H60" s="226"/>
      <c r="I60" s="242"/>
      <c r="J60" s="80"/>
      <c r="K60" s="230"/>
      <c r="L60" s="231"/>
      <c r="M60" s="250"/>
      <c r="N60" s="229"/>
      <c r="O60" s="233"/>
      <c r="P60" s="229"/>
      <c r="Q60" s="233"/>
    </row>
    <row r="61" spans="1:17" s="221" customFormat="1" ht="9" customHeight="1">
      <c r="A61" s="80"/>
      <c r="B61" s="237"/>
      <c r="C61" s="237"/>
      <c r="D61" s="237"/>
      <c r="E61" s="226"/>
      <c r="F61" s="226"/>
      <c r="G61" s="236"/>
      <c r="H61" s="226"/>
      <c r="I61" s="234"/>
      <c r="J61" s="229"/>
      <c r="K61" s="230"/>
      <c r="L61" s="232"/>
      <c r="M61" s="258"/>
      <c r="N61" s="229"/>
      <c r="O61" s="233"/>
      <c r="P61" s="229"/>
      <c r="Q61" s="233"/>
    </row>
    <row r="62" spans="1:17" s="221" customFormat="1" ht="9" customHeight="1">
      <c r="A62" s="80"/>
      <c r="B62" s="80"/>
      <c r="C62" s="80"/>
      <c r="D62" s="58"/>
      <c r="E62" s="257"/>
      <c r="F62" s="257"/>
      <c r="G62" s="249"/>
      <c r="H62" s="257"/>
      <c r="I62" s="256"/>
      <c r="J62" s="229"/>
      <c r="K62" s="251"/>
      <c r="L62" s="244" t="s">
        <v>128</v>
      </c>
      <c r="M62" s="230"/>
      <c r="N62" s="229"/>
      <c r="O62" s="233"/>
      <c r="P62" s="229"/>
      <c r="Q62" s="233"/>
    </row>
    <row r="63" spans="1:17" s="221" customFormat="1" ht="9" customHeight="1">
      <c r="A63" s="80"/>
      <c r="B63" s="80"/>
      <c r="C63" s="80"/>
      <c r="D63" s="58"/>
      <c r="E63" s="257"/>
      <c r="F63" s="257"/>
      <c r="G63" s="249"/>
      <c r="H63" s="257"/>
      <c r="I63" s="256"/>
      <c r="J63" s="248"/>
      <c r="L63" s="244" t="s">
        <v>128</v>
      </c>
      <c r="M63" s="234"/>
      <c r="N63" s="229"/>
      <c r="O63" s="233"/>
      <c r="P63" s="229"/>
      <c r="Q63" s="233"/>
    </row>
    <row r="64" spans="1:17" s="221" customFormat="1" ht="9" customHeight="1">
      <c r="A64" s="237">
        <v>15</v>
      </c>
      <c r="B64" s="244"/>
      <c r="C64" s="244">
        <f>IF($D64="","",IF($F$2="Week 3",VLOOKUP($D64,'[2]Do Main Draw Prep Wk34'!$A$7:$V$23,21),VLOOKUP($D64,'[2]Do Main Draw Prep Fut&amp;Wk12'!$A$7:$V$23,21)))</f>
      </c>
      <c r="D64" s="63"/>
      <c r="E64" s="226"/>
      <c r="F64" s="226"/>
      <c r="G64" s="226"/>
      <c r="H64" s="226"/>
      <c r="I64" s="255"/>
      <c r="J64" s="229"/>
      <c r="K64" s="230"/>
      <c r="L64" s="80" t="s">
        <v>184</v>
      </c>
      <c r="M64" s="233"/>
      <c r="N64" s="231"/>
      <c r="O64" s="233"/>
      <c r="P64" s="229"/>
      <c r="Q64" s="233"/>
    </row>
    <row r="65" spans="1:17" s="221" customFormat="1" ht="9" customHeight="1">
      <c r="A65" s="80"/>
      <c r="B65" s="237"/>
      <c r="C65" s="237"/>
      <c r="D65" s="237"/>
      <c r="E65" s="226"/>
      <c r="F65" s="226"/>
      <c r="G65" s="236"/>
      <c r="H65" s="226"/>
      <c r="I65" s="234"/>
      <c r="J65" s="254"/>
      <c r="K65" s="230"/>
      <c r="L65" s="229"/>
      <c r="M65" s="228"/>
      <c r="N65" s="253"/>
      <c r="O65" s="229"/>
      <c r="P65" s="233"/>
      <c r="Q65" s="229"/>
    </row>
    <row r="66" spans="1:19" s="221" customFormat="1" ht="9" customHeight="1">
      <c r="A66" s="80"/>
      <c r="B66" s="80"/>
      <c r="C66" s="80"/>
      <c r="D66" s="80"/>
      <c r="E66" s="240"/>
      <c r="F66" s="240"/>
      <c r="G66" s="252"/>
      <c r="H66" s="240"/>
      <c r="I66" s="251"/>
      <c r="J66" s="244" t="s">
        <v>128</v>
      </c>
      <c r="K66" s="250"/>
      <c r="L66" s="241"/>
      <c r="M66" s="227"/>
      <c r="N66" s="320"/>
      <c r="O66" s="246"/>
      <c r="P66" s="241"/>
      <c r="Q66" s="322"/>
      <c r="S66" s="227"/>
    </row>
    <row r="67" spans="1:19" s="221" customFormat="1" ht="9" customHeight="1">
      <c r="A67" s="80"/>
      <c r="B67" s="80"/>
      <c r="C67" s="80"/>
      <c r="D67" s="80"/>
      <c r="E67" s="229"/>
      <c r="F67" s="229"/>
      <c r="G67" s="249"/>
      <c r="H67" s="248"/>
      <c r="I67" s="247"/>
      <c r="J67" s="244" t="s">
        <v>128</v>
      </c>
      <c r="K67" s="234"/>
      <c r="L67" s="229"/>
      <c r="M67" s="246"/>
      <c r="N67" s="320"/>
      <c r="O67" s="246"/>
      <c r="P67" s="241"/>
      <c r="Q67" s="322"/>
      <c r="S67" s="233"/>
    </row>
    <row r="68" spans="1:19" s="221" customFormat="1" ht="9" customHeight="1">
      <c r="A68" s="245">
        <v>16</v>
      </c>
      <c r="B68" s="244"/>
      <c r="C68" s="244" t="e">
        <f>IF(#REF!="","",IF($F$2="Week 3",VLOOKUP(#REF!,'[2]Do Main Draw Prep Wk34'!$A$7:$V$23,21),VLOOKUP(#REF!,'[2]Do Main Draw Prep Fut&amp;Wk12'!$A$7:$V$23,21)))</f>
        <v>#REF!</v>
      </c>
      <c r="D68" s="243">
        <v>2</v>
      </c>
      <c r="E68" s="244" t="s">
        <v>128</v>
      </c>
      <c r="F68" s="244"/>
      <c r="G68" s="244"/>
      <c r="H68" s="235"/>
      <c r="I68" s="242"/>
      <c r="J68" s="229"/>
      <c r="K68" s="233"/>
      <c r="L68" s="231"/>
      <c r="M68" s="238"/>
      <c r="N68" s="241"/>
      <c r="O68" s="246"/>
      <c r="P68" s="241"/>
      <c r="Q68" s="320"/>
      <c r="R68" s="239"/>
      <c r="S68" s="238"/>
    </row>
    <row r="69" spans="1:19" s="221" customFormat="1" ht="9" customHeight="1">
      <c r="A69" s="80"/>
      <c r="B69" s="237"/>
      <c r="C69" s="237"/>
      <c r="D69" s="237"/>
      <c r="E69" s="244" t="s">
        <v>128</v>
      </c>
      <c r="F69" s="244"/>
      <c r="G69" s="270"/>
      <c r="H69" s="235"/>
      <c r="I69" s="234"/>
      <c r="J69" s="229"/>
      <c r="K69" s="233"/>
      <c r="L69" s="232"/>
      <c r="M69" s="227"/>
      <c r="N69" s="253"/>
      <c r="O69" s="246"/>
      <c r="P69" s="241"/>
      <c r="Q69" s="322"/>
      <c r="S69" s="228"/>
    </row>
    <row r="70" spans="1:22" ht="9" customHeight="1">
      <c r="A70" s="80"/>
      <c r="B70" s="220"/>
      <c r="C70" s="220"/>
      <c r="D70" s="219"/>
      <c r="E70" s="216"/>
      <c r="F70" s="216"/>
      <c r="G70" s="225"/>
      <c r="H70" s="216"/>
      <c r="I70" s="217"/>
      <c r="J70" s="216"/>
      <c r="K70" s="215"/>
      <c r="L70" s="223"/>
      <c r="M70" s="227"/>
      <c r="N70" s="241"/>
      <c r="O70" s="224"/>
      <c r="P70" s="223"/>
      <c r="Q70" s="322"/>
      <c r="R70" s="221"/>
      <c r="S70" s="227"/>
      <c r="T70" s="221"/>
      <c r="U70" s="221"/>
      <c r="V70" s="221"/>
    </row>
    <row r="71" spans="1:22" ht="9" customHeight="1">
      <c r="A71" s="80"/>
      <c r="B71" s="220"/>
      <c r="C71" s="220"/>
      <c r="D71" s="219"/>
      <c r="E71" s="216"/>
      <c r="F71" s="216"/>
      <c r="G71" s="225"/>
      <c r="H71" s="216"/>
      <c r="I71" s="217"/>
      <c r="J71" s="216"/>
      <c r="K71" s="215"/>
      <c r="L71" s="216"/>
      <c r="M71" s="224"/>
      <c r="N71" s="241"/>
      <c r="O71" s="224"/>
      <c r="P71" s="223"/>
      <c r="Q71" s="322"/>
      <c r="R71" s="221"/>
      <c r="S71" s="215"/>
      <c r="T71" s="221"/>
      <c r="U71" s="221"/>
      <c r="V71" s="221"/>
    </row>
    <row r="72" spans="1:22" ht="9" customHeight="1">
      <c r="A72" s="80"/>
      <c r="B72" s="220"/>
      <c r="C72" s="220"/>
      <c r="D72" s="219"/>
      <c r="E72" s="216"/>
      <c r="F72" s="216"/>
      <c r="G72" s="225"/>
      <c r="H72" s="216"/>
      <c r="I72" s="217"/>
      <c r="J72" s="216"/>
      <c r="K72" s="215"/>
      <c r="L72" s="216"/>
      <c r="M72" s="224"/>
      <c r="N72" s="224"/>
      <c r="O72" s="223"/>
      <c r="P72" s="321"/>
      <c r="Q72" s="322"/>
      <c r="R72" s="221"/>
      <c r="S72" s="223"/>
      <c r="T72" s="221"/>
      <c r="U72" s="221"/>
      <c r="V72" s="221"/>
    </row>
    <row r="73" spans="1:22" ht="9" customHeight="1">
      <c r="A73" s="80"/>
      <c r="B73" s="220"/>
      <c r="C73" s="220"/>
      <c r="D73" s="219"/>
      <c r="E73" s="216"/>
      <c r="F73" s="216"/>
      <c r="G73" s="225"/>
      <c r="H73" s="216"/>
      <c r="I73" s="217"/>
      <c r="J73" s="216"/>
      <c r="K73" s="215"/>
      <c r="L73" s="216"/>
      <c r="M73" s="224"/>
      <c r="N73" s="223"/>
      <c r="O73" s="224"/>
      <c r="P73" s="223"/>
      <c r="Q73" s="321"/>
      <c r="R73" s="221"/>
      <c r="S73" s="221"/>
      <c r="T73" s="221"/>
      <c r="U73" s="221"/>
      <c r="V73" s="221"/>
    </row>
    <row r="74" spans="1:22" ht="9" customHeight="1">
      <c r="A74" s="80"/>
      <c r="B74" s="220"/>
      <c r="C74" s="220"/>
      <c r="D74" s="219"/>
      <c r="E74" s="216"/>
      <c r="F74" s="216"/>
      <c r="G74" s="225"/>
      <c r="H74" s="216"/>
      <c r="I74" s="217"/>
      <c r="J74" s="216"/>
      <c r="K74" s="215"/>
      <c r="L74" s="216"/>
      <c r="M74" s="224"/>
      <c r="N74" s="223"/>
      <c r="O74" s="224"/>
      <c r="P74" s="223"/>
      <c r="Q74" s="222"/>
      <c r="R74" s="221"/>
      <c r="S74" s="221"/>
      <c r="T74" s="221"/>
      <c r="U74" s="221"/>
      <c r="V74" s="221"/>
    </row>
    <row r="75" spans="1:22" ht="18">
      <c r="A75" s="80"/>
      <c r="B75" s="220"/>
      <c r="C75" s="220"/>
      <c r="D75" s="219"/>
      <c r="E75" s="216"/>
      <c r="F75" s="216"/>
      <c r="G75" s="218"/>
      <c r="H75" s="216"/>
      <c r="I75" s="217"/>
      <c r="J75" s="216"/>
      <c r="K75" s="215"/>
      <c r="L75" s="214"/>
      <c r="M75" s="213"/>
      <c r="N75" s="214"/>
      <c r="O75" s="213"/>
      <c r="P75" s="214"/>
      <c r="Q75" s="213"/>
      <c r="R75" s="212"/>
      <c r="S75" s="212"/>
      <c r="T75" s="212"/>
      <c r="U75" s="212"/>
      <c r="V75" s="212"/>
    </row>
    <row r="76" spans="5:12" ht="15.75">
      <c r="E76" s="99" t="s">
        <v>121</v>
      </c>
      <c r="F76" s="99"/>
      <c r="G76" s="99"/>
      <c r="H76" s="99"/>
      <c r="I76" s="211"/>
      <c r="K76" s="99" t="s">
        <v>101</v>
      </c>
      <c r="L76" s="99"/>
    </row>
    <row r="77" spans="5:12" ht="15.75">
      <c r="E77" s="99"/>
      <c r="F77" s="99"/>
      <c r="G77" s="99"/>
      <c r="H77" s="99"/>
      <c r="I77" s="211"/>
      <c r="J77" s="99"/>
      <c r="K77" s="211"/>
      <c r="L77" s="99"/>
    </row>
    <row r="78" spans="5:14" ht="15.75">
      <c r="E78" s="99" t="s">
        <v>202</v>
      </c>
      <c r="F78" s="99"/>
      <c r="G78" s="99"/>
      <c r="H78" s="99"/>
      <c r="I78" s="211"/>
      <c r="J78" s="326" t="s">
        <v>102</v>
      </c>
      <c r="K78" s="100" t="s">
        <v>102</v>
      </c>
      <c r="L78" s="326"/>
      <c r="M78" s="326"/>
      <c r="N78" s="326"/>
    </row>
    <row r="79" spans="5:12" ht="15.75">
      <c r="E79" s="99"/>
      <c r="F79" s="99"/>
      <c r="G79" s="99"/>
      <c r="H79" s="99"/>
      <c r="I79" s="211"/>
      <c r="K79" s="99"/>
      <c r="L79" s="99"/>
    </row>
    <row r="82" spans="5:11" ht="12.75">
      <c r="E82" s="179"/>
      <c r="K82" s="210" t="s">
        <v>215</v>
      </c>
    </row>
  </sheetData>
  <sheetProtection/>
  <mergeCells count="3">
    <mergeCell ref="G1:N1"/>
    <mergeCell ref="G2:P2"/>
    <mergeCell ref="A4:C4"/>
  </mergeCells>
  <conditionalFormatting sqref="G15 G27 G11 G19 G31 G35 G39 G43 G47 G56 G60 G64">
    <cfRule type="expression" priority="127" dxfId="1" stopIfTrue="1">
      <formula>$C11=""</formula>
    </cfRule>
    <cfRule type="expression" priority="128" dxfId="24" stopIfTrue="1">
      <formula>AND($D11&lt;3,$C11&gt;0)</formula>
    </cfRule>
  </conditionalFormatting>
  <conditionalFormatting sqref="E11 E15 E19 E27 E31 E35 E39 E43 E47 E56 E60 E64">
    <cfRule type="expression" priority="129" dxfId="1" stopIfTrue="1">
      <formula>OR(E11="Bye",C11="")</formula>
    </cfRule>
    <cfRule type="expression" priority="130" dxfId="0" stopIfTrue="1">
      <formula>AND($D11&lt;5,$C11&gt;0)</formula>
    </cfRule>
  </conditionalFormatting>
  <conditionalFormatting sqref="F11 F15 F19 F27 F31 F35 F39 F43 F47 F56 F60 F64">
    <cfRule type="expression" priority="131" dxfId="1" stopIfTrue="1">
      <formula>$C11=""</formula>
    </cfRule>
    <cfRule type="expression" priority="132" dxfId="24" stopIfTrue="1">
      <formula>AND($D11&lt;5,$C11&gt;0)</formula>
    </cfRule>
  </conditionalFormatting>
  <conditionalFormatting sqref="H11 H15 H19 H27 H31 H35 H39 H47 H56 H60 H64">
    <cfRule type="expression" priority="133" dxfId="1" stopIfTrue="1">
      <formula>$C11=""</formula>
    </cfRule>
    <cfRule type="expression" priority="134" dxfId="0" stopIfTrue="1">
      <formula>AND($D11&lt;5,$C11&gt;0)</formula>
    </cfRule>
  </conditionalFormatting>
  <conditionalFormatting sqref="E12 E16 E20 E28 E32 E36 E40 E44 E48 E57 E61 E65">
    <cfRule type="expression" priority="135" dxfId="1" stopIfTrue="1">
      <formula>$C11=""</formula>
    </cfRule>
    <cfRule type="expression" priority="136" dxfId="24" stopIfTrue="1">
      <formula>AND($D11&lt;5,$C11&gt;0)</formula>
    </cfRule>
  </conditionalFormatting>
  <conditionalFormatting sqref="F12 H12 F16 H16 F20 H20 F28 H28 F32 H32 F36 H36 F40 H40 F44 F48 H48 F57 H57 F61 H61 F65 H65">
    <cfRule type="expression" priority="137" dxfId="1" stopIfTrue="1">
      <formula>$C11=""</formula>
    </cfRule>
    <cfRule type="expression" priority="138" dxfId="0" stopIfTrue="1">
      <formula>AND($D11&lt;5,$C11&gt;0)</formula>
    </cfRule>
  </conditionalFormatting>
  <conditionalFormatting sqref="D11 D15 D19 D27 D31 D35 D39 D43 D47 D56 D60 D64">
    <cfRule type="expression" priority="139" dxfId="237" stopIfTrue="1">
      <formula>OR(AND($C11="",$D11&gt;0),$E11="Bye")</formula>
    </cfRule>
    <cfRule type="expression" priority="140" dxfId="24" stopIfTrue="1">
      <formula>AND($D11&gt;0,$D11&lt;5,$C11&gt;0)</formula>
    </cfRule>
    <cfRule type="expression" priority="141" dxfId="235" stopIfTrue="1">
      <formula>$D11&gt;0</formula>
    </cfRule>
  </conditionalFormatting>
  <conditionalFormatting sqref="B7 B64 B11 B15 B19 B23 B27 B31 B35 B39 B43 B47 B52 B56 B60 B68">
    <cfRule type="cellIs" priority="142" dxfId="234" operator="equal" stopIfTrue="1">
      <formula>"DA"</formula>
    </cfRule>
  </conditionalFormatting>
  <conditionalFormatting sqref="J63">
    <cfRule type="expression" priority="143" dxfId="140" stopIfTrue="1">
      <formula>AND($N$1="CU",J63="Umpire")</formula>
    </cfRule>
    <cfRule type="expression" priority="144" dxfId="139" stopIfTrue="1">
      <formula>AND($N$1="CU",J63&lt;&gt;"Umpire",#REF!&lt;&gt;"")</formula>
    </cfRule>
    <cfRule type="expression" priority="145" dxfId="138" stopIfTrue="1">
      <formula>AND($N$1="CU",J63&lt;&gt;"Umpire")</formula>
    </cfRule>
  </conditionalFormatting>
  <conditionalFormatting sqref="M69">
    <cfRule type="expression" priority="146" dxfId="0" stopIfTrue="1">
      <formula>#REF!="as"</formula>
    </cfRule>
    <cfRule type="expression" priority="147" dxfId="0" stopIfTrue="1">
      <formula>#REF!="bs"</formula>
    </cfRule>
  </conditionalFormatting>
  <conditionalFormatting sqref="M70">
    <cfRule type="expression" priority="148" dxfId="0" stopIfTrue="1">
      <formula>#REF!="as"</formula>
    </cfRule>
    <cfRule type="expression" priority="149" dxfId="0" stopIfTrue="1">
      <formula>#REF!="bs"</formula>
    </cfRule>
  </conditionalFormatting>
  <conditionalFormatting sqref="H42">
    <cfRule type="expression" priority="150" dxfId="140" stopIfTrue="1">
      <formula>AND($N$1="CU",H42="Umpire")</formula>
    </cfRule>
    <cfRule type="expression" priority="151" dxfId="139" stopIfTrue="1">
      <formula>AND($N$1="CU",H42&lt;&gt;"Umpire",#REF!&lt;&gt;"")</formula>
    </cfRule>
    <cfRule type="expression" priority="152" dxfId="138" stopIfTrue="1">
      <formula>AND($N$1="CU",H42&lt;&gt;"Umpire")</formula>
    </cfRule>
  </conditionalFormatting>
  <conditionalFormatting sqref="J46">
    <cfRule type="expression" priority="153" dxfId="140" stopIfTrue="1">
      <formula>AND($N$1="CU",J46="Umpire")</formula>
    </cfRule>
    <cfRule type="expression" priority="154" dxfId="139" stopIfTrue="1">
      <formula>AND($N$1="CU",J46&lt;&gt;"Umpire",#REF!&lt;&gt;"")</formula>
    </cfRule>
    <cfRule type="expression" priority="155" dxfId="138" stopIfTrue="1">
      <formula>AND($N$1="CU",J46&lt;&gt;"Umpire")</formula>
    </cfRule>
  </conditionalFormatting>
  <conditionalFormatting sqref="L55">
    <cfRule type="expression" priority="156" dxfId="140" stopIfTrue="1">
      <formula>AND($N$1="CU",L55="Umpire")</formula>
    </cfRule>
    <cfRule type="expression" priority="157" dxfId="139" stopIfTrue="1">
      <formula>AND($N$1="CU",L55&lt;&gt;"Umpire",#REF!&lt;&gt;"")</formula>
    </cfRule>
    <cfRule type="expression" priority="158" dxfId="138" stopIfTrue="1">
      <formula>AND($N$1="CU",L55&lt;&gt;"Umpire")</formula>
    </cfRule>
  </conditionalFormatting>
  <conditionalFormatting sqref="J30 H34">
    <cfRule type="expression" priority="159" dxfId="140" stopIfTrue="1">
      <formula>AND($N$1="CU",H30="Umpire")</formula>
    </cfRule>
    <cfRule type="expression" priority="160" dxfId="139" stopIfTrue="1">
      <formula>AND($N$1="CU",H30&lt;&gt;"Umpire",#REF!&lt;&gt;"")</formula>
    </cfRule>
    <cfRule type="expression" priority="161" dxfId="138" stopIfTrue="1">
      <formula>AND($N$1="CU",H30&lt;&gt;"Umpire")</formula>
    </cfRule>
  </conditionalFormatting>
  <conditionalFormatting sqref="N38">
    <cfRule type="expression" priority="162" dxfId="140" stopIfTrue="1">
      <formula>AND($N$1="CU",N38="Umpire")</formula>
    </cfRule>
    <cfRule type="expression" priority="163" dxfId="139" stopIfTrue="1">
      <formula>AND($N$1="CU",N38&lt;&gt;"Umpire",#REF!&lt;&gt;"")</formula>
    </cfRule>
    <cfRule type="expression" priority="164" dxfId="138" stopIfTrue="1">
      <formula>AND($N$1="CU",N38&lt;&gt;"Umpire")</formula>
    </cfRule>
  </conditionalFormatting>
  <conditionalFormatting sqref="H26">
    <cfRule type="expression" priority="165" dxfId="140" stopIfTrue="1">
      <formula>AND($N$1="CU",H26="Umpire")</formula>
    </cfRule>
    <cfRule type="expression" priority="166" dxfId="139" stopIfTrue="1">
      <formula>AND($N$1="CU",H26&lt;&gt;"Umpire",#REF!&lt;&gt;"")</formula>
    </cfRule>
    <cfRule type="expression" priority="167" dxfId="138" stopIfTrue="1">
      <formula>AND($N$1="CU",H26&lt;&gt;"Umpire")</formula>
    </cfRule>
  </conditionalFormatting>
  <conditionalFormatting sqref="M65">
    <cfRule type="expression" priority="168" dxfId="0" stopIfTrue="1">
      <formula>#REF!="as"</formula>
    </cfRule>
    <cfRule type="expression" priority="169" dxfId="0" stopIfTrue="1">
      <formula>#REF!="bs"</formula>
    </cfRule>
  </conditionalFormatting>
  <conditionalFormatting sqref="M66">
    <cfRule type="expression" priority="170" dxfId="0" stopIfTrue="1">
      <formula>#REF!="as"</formula>
    </cfRule>
    <cfRule type="expression" priority="171" dxfId="0" stopIfTrue="1">
      <formula>#REF!="bs"</formula>
    </cfRule>
  </conditionalFormatting>
  <conditionalFormatting sqref="H10">
    <cfRule type="expression" priority="172" dxfId="140" stopIfTrue="1">
      <formula>AND($N$1="CU",H10="Umpire")</formula>
    </cfRule>
    <cfRule type="expression" priority="173" dxfId="139" stopIfTrue="1">
      <formula>AND($N$1="CU",H10&lt;&gt;"Umpire",#REF!&lt;&gt;"")</formula>
    </cfRule>
    <cfRule type="expression" priority="174" dxfId="138" stopIfTrue="1">
      <formula>AND($N$1="CU",H10&lt;&gt;"Umpire")</formula>
    </cfRule>
  </conditionalFormatting>
  <conditionalFormatting sqref="J14">
    <cfRule type="expression" priority="175" dxfId="140" stopIfTrue="1">
      <formula>AND($N$1="CU",J14="Umpire")</formula>
    </cfRule>
    <cfRule type="expression" priority="176" dxfId="139" stopIfTrue="1">
      <formula>AND($N$1="CU",J14&lt;&gt;"Umpire",#REF!&lt;&gt;"")</formula>
    </cfRule>
    <cfRule type="expression" priority="177" dxfId="138" stopIfTrue="1">
      <formula>AND($N$1="CU",J14&lt;&gt;"Umpire")</formula>
    </cfRule>
  </conditionalFormatting>
  <conditionalFormatting sqref="H18">
    <cfRule type="expression" priority="178" dxfId="140" stopIfTrue="1">
      <formula>AND($N$1="CU",H18="Umpire")</formula>
    </cfRule>
    <cfRule type="expression" priority="179" dxfId="139" stopIfTrue="1">
      <formula>AND($N$1="CU",H18&lt;&gt;"Umpire",#REF!&lt;&gt;"")</formula>
    </cfRule>
    <cfRule type="expression" priority="180" dxfId="138" stopIfTrue="1">
      <formula>AND($N$1="CU",H18&lt;&gt;"Umpire")</formula>
    </cfRule>
  </conditionalFormatting>
  <conditionalFormatting sqref="L22">
    <cfRule type="expression" priority="181" dxfId="140" stopIfTrue="1">
      <formula>AND($N$1="CU",L22="Umpire")</formula>
    </cfRule>
    <cfRule type="expression" priority="182" dxfId="139" stopIfTrue="1">
      <formula>AND($N$1="CU",L22&lt;&gt;"Umpire",#REF!&lt;&gt;"")</formula>
    </cfRule>
    <cfRule type="expression" priority="183" dxfId="138" stopIfTrue="1">
      <formula>AND($N$1="CU",L22&lt;&gt;"Umpire")</formula>
    </cfRule>
  </conditionalFormatting>
  <conditionalFormatting sqref="G68">
    <cfRule type="expression" priority="184" dxfId="1" stopIfTrue="1">
      <formula>$C68=""</formula>
    </cfRule>
    <cfRule type="expression" priority="185" dxfId="24" stopIfTrue="1">
      <formula>AND(#REF!&lt;3,$C68&gt;0)</formula>
    </cfRule>
  </conditionalFormatting>
  <conditionalFormatting sqref="E68 E8">
    <cfRule type="expression" priority="186" dxfId="1" stopIfTrue="1">
      <formula>OR(E8="Bye",C8="")</formula>
    </cfRule>
    <cfRule type="expression" priority="187" dxfId="0" stopIfTrue="1">
      <formula>AND(#REF!&lt;5,$C8&gt;0)</formula>
    </cfRule>
  </conditionalFormatting>
  <conditionalFormatting sqref="F68">
    <cfRule type="expression" priority="188" dxfId="1" stopIfTrue="1">
      <formula>$C68=""</formula>
    </cfRule>
    <cfRule type="expression" priority="189" dxfId="24" stopIfTrue="1">
      <formula>AND(#REF!&lt;5,$C68&gt;0)</formula>
    </cfRule>
  </conditionalFormatting>
  <conditionalFormatting sqref="H68">
    <cfRule type="expression" priority="190" dxfId="1" stopIfTrue="1">
      <formula>$C68=""</formula>
    </cfRule>
    <cfRule type="expression" priority="191" dxfId="0" stopIfTrue="1">
      <formula>AND(#REF!&lt;5,$C68&gt;0)</formula>
    </cfRule>
  </conditionalFormatting>
  <conditionalFormatting sqref="E69">
    <cfRule type="expression" priority="192" dxfId="1" stopIfTrue="1">
      <formula>$C68=""</formula>
    </cfRule>
    <cfRule type="expression" priority="193" dxfId="24" stopIfTrue="1">
      <formula>AND(#REF!&lt;5,$C68&gt;0)</formula>
    </cfRule>
  </conditionalFormatting>
  <conditionalFormatting sqref="F69 H69">
    <cfRule type="expression" priority="194" dxfId="1" stopIfTrue="1">
      <formula>$C68=""</formula>
    </cfRule>
    <cfRule type="expression" priority="195" dxfId="0" stopIfTrue="1">
      <formula>AND(#REF!&lt;5,$C68&gt;0)</formula>
    </cfRule>
  </conditionalFormatting>
  <conditionalFormatting sqref="G52">
    <cfRule type="expression" priority="196" dxfId="1" stopIfTrue="1">
      <formula>$C52=""</formula>
    </cfRule>
    <cfRule type="expression" priority="197" dxfId="24" stopIfTrue="1">
      <formula>AND(#REF!&lt;3,$C52&gt;0)</formula>
    </cfRule>
  </conditionalFormatting>
  <conditionalFormatting sqref="E52 E7">
    <cfRule type="expression" priority="198" dxfId="1" stopIfTrue="1">
      <formula>OR(E7="Bye",C7="")</formula>
    </cfRule>
    <cfRule type="expression" priority="199" dxfId="0" stopIfTrue="1">
      <formula>AND(#REF!&lt;5,$C7&gt;0)</formula>
    </cfRule>
  </conditionalFormatting>
  <conditionalFormatting sqref="F52">
    <cfRule type="expression" priority="200" dxfId="1" stopIfTrue="1">
      <formula>$C52=""</formula>
    </cfRule>
    <cfRule type="expression" priority="201" dxfId="24" stopIfTrue="1">
      <formula>AND(#REF!&lt;5,$C52&gt;0)</formula>
    </cfRule>
  </conditionalFormatting>
  <conditionalFormatting sqref="H52">
    <cfRule type="expression" priority="202" dxfId="1" stopIfTrue="1">
      <formula>$C52=""</formula>
    </cfRule>
    <cfRule type="expression" priority="203" dxfId="0" stopIfTrue="1">
      <formula>AND(#REF!&lt;5,$C52&gt;0)</formula>
    </cfRule>
  </conditionalFormatting>
  <conditionalFormatting sqref="E53">
    <cfRule type="expression" priority="204" dxfId="1" stopIfTrue="1">
      <formula>$C52=""</formula>
    </cfRule>
    <cfRule type="expression" priority="205" dxfId="24" stopIfTrue="1">
      <formula>AND(#REF!&lt;5,$C52&gt;0)</formula>
    </cfRule>
  </conditionalFormatting>
  <conditionalFormatting sqref="F53 H53">
    <cfRule type="expression" priority="206" dxfId="1" stopIfTrue="1">
      <formula>$C52=""</formula>
    </cfRule>
    <cfRule type="expression" priority="207" dxfId="0" stopIfTrue="1">
      <formula>AND(#REF!&lt;5,$C52&gt;0)</formula>
    </cfRule>
  </conditionalFormatting>
  <conditionalFormatting sqref="G23">
    <cfRule type="expression" priority="208" dxfId="1" stopIfTrue="1">
      <formula>$C23=""</formula>
    </cfRule>
    <cfRule type="expression" priority="209" dxfId="24" stopIfTrue="1">
      <formula>AND(#REF!&lt;3,$C23&gt;0)</formula>
    </cfRule>
  </conditionalFormatting>
  <conditionalFormatting sqref="E23">
    <cfRule type="expression" priority="210" dxfId="1" stopIfTrue="1">
      <formula>OR(E23="Bye",C23="")</formula>
    </cfRule>
    <cfRule type="expression" priority="211" dxfId="0" stopIfTrue="1">
      <formula>AND(#REF!&lt;5,$C23&gt;0)</formula>
    </cfRule>
  </conditionalFormatting>
  <conditionalFormatting sqref="F23">
    <cfRule type="expression" priority="212" dxfId="1" stopIfTrue="1">
      <formula>$C23=""</formula>
    </cfRule>
    <cfRule type="expression" priority="213" dxfId="24" stopIfTrue="1">
      <formula>AND(#REF!&lt;5,$C23&gt;0)</formula>
    </cfRule>
  </conditionalFormatting>
  <conditionalFormatting sqref="H23">
    <cfRule type="expression" priority="214" dxfId="1" stopIfTrue="1">
      <formula>$C23=""</formula>
    </cfRule>
    <cfRule type="expression" priority="215" dxfId="0" stopIfTrue="1">
      <formula>AND(#REF!&lt;5,$C23&gt;0)</formula>
    </cfRule>
  </conditionalFormatting>
  <conditionalFormatting sqref="E24">
    <cfRule type="expression" priority="216" dxfId="1" stopIfTrue="1">
      <formula>$C23=""</formula>
    </cfRule>
    <cfRule type="expression" priority="217" dxfId="24" stopIfTrue="1">
      <formula>AND(#REF!&lt;5,$C23&gt;0)</formula>
    </cfRule>
  </conditionalFormatting>
  <conditionalFormatting sqref="F24 H24">
    <cfRule type="expression" priority="218" dxfId="1" stopIfTrue="1">
      <formula>$C23=""</formula>
    </cfRule>
    <cfRule type="expression" priority="219" dxfId="0" stopIfTrue="1">
      <formula>AND(#REF!&lt;5,$C23&gt;0)</formula>
    </cfRule>
  </conditionalFormatting>
  <conditionalFormatting sqref="G7">
    <cfRule type="expression" priority="220" dxfId="1" stopIfTrue="1">
      <formula>$C7=""</formula>
    </cfRule>
    <cfRule type="expression" priority="221" dxfId="24" stopIfTrue="1">
      <formula>AND(#REF!&lt;3,$C7&gt;0)</formula>
    </cfRule>
  </conditionalFormatting>
  <conditionalFormatting sqref="F7">
    <cfRule type="expression" priority="222" dxfId="1" stopIfTrue="1">
      <formula>$C7=""</formula>
    </cfRule>
    <cfRule type="expression" priority="223" dxfId="24" stopIfTrue="1">
      <formula>AND(#REF!&lt;5,$C7&gt;0)</formula>
    </cfRule>
  </conditionalFormatting>
  <conditionalFormatting sqref="H7">
    <cfRule type="expression" priority="224" dxfId="1" stopIfTrue="1">
      <formula>$C7=""</formula>
    </cfRule>
    <cfRule type="expression" priority="225" dxfId="0" stopIfTrue="1">
      <formula>AND(#REF!&lt;5,$C7&gt;0)</formula>
    </cfRule>
  </conditionalFormatting>
  <conditionalFormatting sqref="F8 H8">
    <cfRule type="expression" priority="226" dxfId="1" stopIfTrue="1">
      <formula>$C7=""</formula>
    </cfRule>
    <cfRule type="expression" priority="227" dxfId="0" stopIfTrue="1">
      <formula>AND(#REF!&lt;5,$C7&gt;0)</formula>
    </cfRule>
  </conditionalFormatting>
  <conditionalFormatting sqref="H51">
    <cfRule type="expression" priority="228" dxfId="140" stopIfTrue="1">
      <formula>AND($N$1="CU",H51="Umpire")</formula>
    </cfRule>
    <cfRule type="expression" priority="229" dxfId="139" stopIfTrue="1">
      <formula>AND($N$1="CU",H51&lt;&gt;"Umpire",#REF!&lt;&gt;"")</formula>
    </cfRule>
    <cfRule type="expression" priority="230" dxfId="138" stopIfTrue="1">
      <formula>AND($N$1="CU",H51&lt;&gt;"Umpire")</formula>
    </cfRule>
  </conditionalFormatting>
  <conditionalFormatting sqref="J49">
    <cfRule type="expression" priority="231" dxfId="0" stopIfTrue="1">
      <formula>#REF!="as"</formula>
    </cfRule>
    <cfRule type="expression" priority="232" dxfId="0" stopIfTrue="1">
      <formula>#REF!="bs"</formula>
    </cfRule>
  </conditionalFormatting>
  <conditionalFormatting sqref="H67">
    <cfRule type="expression" priority="233" dxfId="140" stopIfTrue="1">
      <formula>AND($N$1="CU",H67="Umpire")</formula>
    </cfRule>
    <cfRule type="expression" priority="234" dxfId="139" stopIfTrue="1">
      <formula>AND($N$1="CU",H67&lt;&gt;"Umpire",#REF!&lt;&gt;"")</formula>
    </cfRule>
    <cfRule type="expression" priority="235" dxfId="138" stopIfTrue="1">
      <formula>AND($N$1="CU",H67&lt;&gt;"Umpire")</formula>
    </cfRule>
  </conditionalFormatting>
  <conditionalFormatting sqref="H59">
    <cfRule type="expression" priority="236" dxfId="140" stopIfTrue="1">
      <formula>AND($N$1="CU",H59="Umpire")</formula>
    </cfRule>
    <cfRule type="expression" priority="237" dxfId="139" stopIfTrue="1">
      <formula>AND($N$1="CU",H59&lt;&gt;"Umpire",#REF!&lt;&gt;"")</formula>
    </cfRule>
    <cfRule type="expression" priority="238" dxfId="138" stopIfTrue="1">
      <formula>AND($N$1="CU",H59&lt;&gt;"Umpire")</formula>
    </cfRule>
  </conditionalFormatting>
  <conditionalFormatting sqref="S69">
    <cfRule type="expression" priority="121" dxfId="0" stopIfTrue="1">
      <formula>#REF!="as"</formula>
    </cfRule>
    <cfRule type="expression" priority="122" dxfId="0" stopIfTrue="1">
      <formula>#REF!="bs"</formula>
    </cfRule>
  </conditionalFormatting>
  <conditionalFormatting sqref="S70">
    <cfRule type="expression" priority="123" dxfId="0" stopIfTrue="1">
      <formula>#REF!="as"</formula>
    </cfRule>
    <cfRule type="expression" priority="124" dxfId="0" stopIfTrue="1">
      <formula>#REF!="bs"</formula>
    </cfRule>
  </conditionalFormatting>
  <conditionalFormatting sqref="S66">
    <cfRule type="expression" priority="125" dxfId="0" stopIfTrue="1">
      <formula>#REF!="as"</formula>
    </cfRule>
    <cfRule type="expression" priority="126" dxfId="0" stopIfTrue="1">
      <formula>#REF!="bs"</formula>
    </cfRule>
  </conditionalFormatting>
  <conditionalFormatting sqref="H43">
    <cfRule type="expression" priority="117" dxfId="1" stopIfTrue="1">
      <formula>$C43=""</formula>
    </cfRule>
    <cfRule type="expression" priority="118" dxfId="0" stopIfTrue="1">
      <formula>AND($D43&lt;5,$C43&gt;0)</formula>
    </cfRule>
  </conditionalFormatting>
  <conditionalFormatting sqref="H44">
    <cfRule type="expression" priority="119" dxfId="1" stopIfTrue="1">
      <formula>$C43=""</formula>
    </cfRule>
    <cfRule type="expression" priority="120" dxfId="0" stopIfTrue="1">
      <formula>AND($D43&lt;5,$C43&gt;0)</formula>
    </cfRule>
  </conditionalFormatting>
  <conditionalFormatting sqref="J50">
    <cfRule type="expression" priority="111" dxfId="1" stopIfTrue="1">
      <formula>OR(J50="Bye",H50="")</formula>
    </cfRule>
    <cfRule type="expression" priority="112" dxfId="0" stopIfTrue="1">
      <formula>AND(#REF!&lt;5,$C50&gt;0)</formula>
    </cfRule>
  </conditionalFormatting>
  <conditionalFormatting sqref="J51">
    <cfRule type="expression" priority="113" dxfId="1" stopIfTrue="1">
      <formula>$C50=""</formula>
    </cfRule>
    <cfRule type="expression" priority="114" dxfId="24" stopIfTrue="1">
      <formula>AND(#REF!&lt;5,$C50&gt;0)</formula>
    </cfRule>
  </conditionalFormatting>
  <conditionalFormatting sqref="J41">
    <cfRule type="expression" priority="107" dxfId="1" stopIfTrue="1">
      <formula>OR(J41="Bye",H41="")</formula>
    </cfRule>
    <cfRule type="expression" priority="108" dxfId="0" stopIfTrue="1">
      <formula>AND($D41&lt;5,$C41&gt;0)</formula>
    </cfRule>
  </conditionalFormatting>
  <conditionalFormatting sqref="J42">
    <cfRule type="expression" priority="109" dxfId="1" stopIfTrue="1">
      <formula>$C41=""</formula>
    </cfRule>
    <cfRule type="expression" priority="110" dxfId="24" stopIfTrue="1">
      <formula>AND($D41&lt;5,$C41&gt;0)</formula>
    </cfRule>
  </conditionalFormatting>
  <conditionalFormatting sqref="J17">
    <cfRule type="expression" priority="103" dxfId="1" stopIfTrue="1">
      <formula>OR(J17="Bye",H17="")</formula>
    </cfRule>
    <cfRule type="expression" priority="104" dxfId="0" stopIfTrue="1">
      <formula>AND($D17&lt;5,$C17&gt;0)</formula>
    </cfRule>
  </conditionalFormatting>
  <conditionalFormatting sqref="J18">
    <cfRule type="expression" priority="105" dxfId="1" stopIfTrue="1">
      <formula>$C17=""</formula>
    </cfRule>
    <cfRule type="expression" priority="106" dxfId="24" stopIfTrue="1">
      <formula>AND($D17&lt;5,$C17&gt;0)</formula>
    </cfRule>
  </conditionalFormatting>
  <conditionalFormatting sqref="J25">
    <cfRule type="expression" priority="99" dxfId="1" stopIfTrue="1">
      <formula>OR(J25="Bye",H25="")</formula>
    </cfRule>
    <cfRule type="expression" priority="100" dxfId="0" stopIfTrue="1">
      <formula>AND(#REF!&lt;5,$C25&gt;0)</formula>
    </cfRule>
  </conditionalFormatting>
  <conditionalFormatting sqref="J26">
    <cfRule type="expression" priority="101" dxfId="1" stopIfTrue="1">
      <formula>$C25=""</formula>
    </cfRule>
    <cfRule type="expression" priority="102" dxfId="24" stopIfTrue="1">
      <formula>AND(#REF!&lt;5,$C25&gt;0)</formula>
    </cfRule>
  </conditionalFormatting>
  <conditionalFormatting sqref="J33">
    <cfRule type="expression" priority="95" dxfId="1" stopIfTrue="1">
      <formula>OR(J33="Bye",H33="")</formula>
    </cfRule>
    <cfRule type="expression" priority="96" dxfId="0" stopIfTrue="1">
      <formula>AND($D33&lt;5,$C33&gt;0)</formula>
    </cfRule>
  </conditionalFormatting>
  <conditionalFormatting sqref="J34">
    <cfRule type="expression" priority="97" dxfId="1" stopIfTrue="1">
      <formula>$C33=""</formula>
    </cfRule>
    <cfRule type="expression" priority="98" dxfId="24" stopIfTrue="1">
      <formula>AND($D33&lt;5,$C33&gt;0)</formula>
    </cfRule>
  </conditionalFormatting>
  <conditionalFormatting sqref="J58">
    <cfRule type="expression" priority="91" dxfId="1" stopIfTrue="1">
      <formula>OR(J58="Bye",H58="")</formula>
    </cfRule>
    <cfRule type="expression" priority="92" dxfId="0" stopIfTrue="1">
      <formula>AND($D58&lt;5,$C58&gt;0)</formula>
    </cfRule>
  </conditionalFormatting>
  <conditionalFormatting sqref="J59">
    <cfRule type="expression" priority="93" dxfId="1" stopIfTrue="1">
      <formula>$C58=""</formula>
    </cfRule>
    <cfRule type="expression" priority="94" dxfId="24" stopIfTrue="1">
      <formula>AND($D58&lt;5,$C58&gt;0)</formula>
    </cfRule>
  </conditionalFormatting>
  <conditionalFormatting sqref="N66">
    <cfRule type="expression" priority="67" dxfId="1" stopIfTrue="1">
      <formula>OR(N66="Bye",L66="")</formula>
    </cfRule>
    <cfRule type="expression" priority="68" dxfId="0" stopIfTrue="1">
      <formula>AND(#REF!&lt;5,$C66&gt;0)</formula>
    </cfRule>
  </conditionalFormatting>
  <conditionalFormatting sqref="N67">
    <cfRule type="expression" priority="69" dxfId="1" stopIfTrue="1">
      <formula>$C66=""</formula>
    </cfRule>
    <cfRule type="expression" priority="70" dxfId="24" stopIfTrue="1">
      <formula>AND(#REF!&lt;5,$C66&gt;0)</formula>
    </cfRule>
  </conditionalFormatting>
  <conditionalFormatting sqref="N70">
    <cfRule type="expression" priority="59" dxfId="1" stopIfTrue="1">
      <formula>OR(N70="Bye",L70="")</formula>
    </cfRule>
    <cfRule type="expression" priority="60" dxfId="0" stopIfTrue="1">
      <formula>AND($D70&lt;5,$C70&gt;0)</formula>
    </cfRule>
  </conditionalFormatting>
  <conditionalFormatting sqref="N71">
    <cfRule type="expression" priority="61" dxfId="1" stopIfTrue="1">
      <formula>$C70=""</formula>
    </cfRule>
    <cfRule type="expression" priority="62" dxfId="24" stopIfTrue="1">
      <formula>AND($D70&lt;5,$C70&gt;0)</formula>
    </cfRule>
  </conditionalFormatting>
  <conditionalFormatting sqref="P67">
    <cfRule type="expression" priority="51" dxfId="1" stopIfTrue="1">
      <formula>OR(P67="Bye",N67="")</formula>
    </cfRule>
    <cfRule type="expression" priority="52" dxfId="0" stopIfTrue="1">
      <formula>AND($D67&lt;5,$C67&gt;0)</formula>
    </cfRule>
  </conditionalFormatting>
  <conditionalFormatting sqref="P68">
    <cfRule type="expression" priority="53" dxfId="1" stopIfTrue="1">
      <formula>$C67=""</formula>
    </cfRule>
    <cfRule type="expression" priority="54" dxfId="24" stopIfTrue="1">
      <formula>AND($D67&lt;5,$C67&gt;0)</formula>
    </cfRule>
  </conditionalFormatting>
  <conditionalFormatting sqref="J66">
    <cfRule type="expression" priority="41" dxfId="1" stopIfTrue="1">
      <formula>OR(J66="Bye",H66="")</formula>
    </cfRule>
    <cfRule type="expression" priority="42" dxfId="0" stopIfTrue="1">
      <formula>AND(#REF!&lt;5,$C66&gt;0)</formula>
    </cfRule>
  </conditionalFormatting>
  <conditionalFormatting sqref="J67">
    <cfRule type="expression" priority="43" dxfId="1" stopIfTrue="1">
      <formula>$C66=""</formula>
    </cfRule>
    <cfRule type="expression" priority="44" dxfId="24" stopIfTrue="1">
      <formula>AND(#REF!&lt;5,$C66&gt;0)</formula>
    </cfRule>
  </conditionalFormatting>
  <conditionalFormatting sqref="J10">
    <cfRule type="expression" priority="37" dxfId="1" stopIfTrue="1">
      <formula>OR(J10="Bye",H10="")</formula>
    </cfRule>
    <cfRule type="expression" priority="38" dxfId="0" stopIfTrue="1">
      <formula>AND(#REF!&lt;5,$C10&gt;0)</formula>
    </cfRule>
  </conditionalFormatting>
  <conditionalFormatting sqref="J9">
    <cfRule type="expression" priority="39" dxfId="1" stopIfTrue="1">
      <formula>OR(J9="Bye",H9="")</formula>
    </cfRule>
    <cfRule type="expression" priority="40" dxfId="0" stopIfTrue="1">
      <formula>AND(#REF!&lt;5,$C9&gt;0)</formula>
    </cfRule>
  </conditionalFormatting>
  <conditionalFormatting sqref="L14">
    <cfRule type="expression" priority="29" dxfId="1" stopIfTrue="1">
      <formula>OR(L14="Bye",J14="")</formula>
    </cfRule>
    <cfRule type="expression" priority="30" dxfId="0" stopIfTrue="1">
      <formula>AND(#REF!&lt;5,$C14&gt;0)</formula>
    </cfRule>
  </conditionalFormatting>
  <conditionalFormatting sqref="L13">
    <cfRule type="expression" priority="31" dxfId="1" stopIfTrue="1">
      <formula>OR(L13="Bye",J13="")</formula>
    </cfRule>
    <cfRule type="expression" priority="32" dxfId="0" stopIfTrue="1">
      <formula>AND(#REF!&lt;5,$C13&gt;0)</formula>
    </cfRule>
  </conditionalFormatting>
  <conditionalFormatting sqref="L29">
    <cfRule type="expression" priority="25" dxfId="1" stopIfTrue="1">
      <formula>OR(L29="Bye",J29="")</formula>
    </cfRule>
    <cfRule type="expression" priority="26" dxfId="0" stopIfTrue="1">
      <formula>AND(#REF!&lt;5,$C29&gt;0)</formula>
    </cfRule>
  </conditionalFormatting>
  <conditionalFormatting sqref="L30">
    <cfRule type="expression" priority="27" dxfId="1" stopIfTrue="1">
      <formula>$C29=""</formula>
    </cfRule>
    <cfRule type="expression" priority="28" dxfId="24" stopIfTrue="1">
      <formula>AND(#REF!&lt;5,$C29&gt;0)</formula>
    </cfRule>
  </conditionalFormatting>
  <conditionalFormatting sqref="L45">
    <cfRule type="expression" priority="21" dxfId="1" stopIfTrue="1">
      <formula>OR(L45="Bye",J45="")</formula>
    </cfRule>
    <cfRule type="expression" priority="22" dxfId="0" stopIfTrue="1">
      <formula>AND(#REF!&lt;5,$C45&gt;0)</formula>
    </cfRule>
  </conditionalFormatting>
  <conditionalFormatting sqref="L46">
    <cfRule type="expression" priority="23" dxfId="1" stopIfTrue="1">
      <formula>$C45=""</formula>
    </cfRule>
    <cfRule type="expression" priority="24" dxfId="24" stopIfTrue="1">
      <formula>AND(#REF!&lt;5,$C45&gt;0)</formula>
    </cfRule>
  </conditionalFormatting>
  <conditionalFormatting sqref="L62">
    <cfRule type="expression" priority="17" dxfId="1" stopIfTrue="1">
      <formula>OR(L62="Bye",J62="")</formula>
    </cfRule>
    <cfRule type="expression" priority="18" dxfId="0" stopIfTrue="1">
      <formula>AND(#REF!&lt;5,$C62&gt;0)</formula>
    </cfRule>
  </conditionalFormatting>
  <conditionalFormatting sqref="L63">
    <cfRule type="expression" priority="19" dxfId="1" stopIfTrue="1">
      <formula>$C62=""</formula>
    </cfRule>
    <cfRule type="expression" priority="20" dxfId="24" stopIfTrue="1">
      <formula>AND(#REF!&lt;5,$C62&gt;0)</formula>
    </cfRule>
  </conditionalFormatting>
  <conditionalFormatting sqref="N22">
    <cfRule type="expression" priority="9" dxfId="1" stopIfTrue="1">
      <formula>OR(N22="Bye",L22="")</formula>
    </cfRule>
    <cfRule type="expression" priority="10" dxfId="0" stopIfTrue="1">
      <formula>AND(#REF!&lt;5,$C22&gt;0)</formula>
    </cfRule>
  </conditionalFormatting>
  <conditionalFormatting sqref="N21">
    <cfRule type="expression" priority="11" dxfId="1" stopIfTrue="1">
      <formula>OR(N21="Bye",L21="")</formula>
    </cfRule>
    <cfRule type="expression" priority="12" dxfId="0" stopIfTrue="1">
      <formula>AND(#REF!&lt;5,$C21&gt;0)</formula>
    </cfRule>
  </conditionalFormatting>
  <conditionalFormatting sqref="N54">
    <cfRule type="expression" priority="5" dxfId="1" stopIfTrue="1">
      <formula>OR(N54="Bye",L54="")</formula>
    </cfRule>
    <cfRule type="expression" priority="6" dxfId="0" stopIfTrue="1">
      <formula>AND(#REF!&lt;5,$C54&gt;0)</formula>
    </cfRule>
  </conditionalFormatting>
  <conditionalFormatting sqref="N55">
    <cfRule type="expression" priority="7" dxfId="1" stopIfTrue="1">
      <formula>$C54=""</formula>
    </cfRule>
    <cfRule type="expression" priority="8" dxfId="24" stopIfTrue="1">
      <formula>AND(#REF!&lt;5,$C54&gt;0)</formula>
    </cfRule>
  </conditionalFormatting>
  <conditionalFormatting sqref="P38">
    <cfRule type="expression" priority="1" dxfId="1" stopIfTrue="1">
      <formula>OR(P38="Bye",N38="")</formula>
    </cfRule>
    <cfRule type="expression" priority="2" dxfId="0" stopIfTrue="1">
      <formula>AND(#REF!&lt;5,$C38&gt;0)</formula>
    </cfRule>
  </conditionalFormatting>
  <conditionalFormatting sqref="P37">
    <cfRule type="expression" priority="3" dxfId="1" stopIfTrue="1">
      <formula>OR(P37="Bye",N37="")</formula>
    </cfRule>
    <cfRule type="expression" priority="4" dxfId="0" stopIfTrue="1">
      <formula>AND(#REF!&lt;5,$C37&gt;0)</formula>
    </cfRule>
  </conditionalFormatting>
  <dataValidations count="1">
    <dataValidation type="list" allowBlank="1" showInputMessage="1" sqref="H10 H18 H26 H34 H42 H51 H59 H67 J63 J46 L55 N38 J30 L22 J14">
      <formula1>$T$7:$T$18</formula1>
    </dataValidation>
  </dataValidations>
  <printOptions horizontalCentered="1"/>
  <pageMargins left="0" right="0" top="0.3937007874015748" bottom="0.3937007874015748" header="0" footer="0"/>
  <pageSetup horizontalDpi="300" verticalDpi="3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trenera</cp:lastModifiedBy>
  <cp:lastPrinted>2016-04-29T14:43:46Z</cp:lastPrinted>
  <dcterms:created xsi:type="dcterms:W3CDTF">1996-10-08T23:32:33Z</dcterms:created>
  <dcterms:modified xsi:type="dcterms:W3CDTF">2016-04-29T14:56:19Z</dcterms:modified>
  <cp:category/>
  <cp:version/>
  <cp:contentType/>
  <cp:contentStatus/>
</cp:coreProperties>
</file>